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4440" windowHeight="14560"/>
  </bookViews>
  <sheets>
    <sheet name="K32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9" i="3" l="1"/>
  <c r="T79" i="3"/>
  <c r="I79" i="3"/>
  <c r="M79" i="3"/>
  <c r="P78" i="3"/>
  <c r="T78" i="3"/>
  <c r="I78" i="3"/>
  <c r="M78" i="3"/>
  <c r="P77" i="3"/>
  <c r="T77" i="3"/>
  <c r="I77" i="3"/>
  <c r="M77" i="3"/>
  <c r="P76" i="3"/>
  <c r="T76" i="3"/>
  <c r="I76" i="3"/>
  <c r="M76" i="3"/>
  <c r="P57" i="3"/>
  <c r="T57" i="3"/>
  <c r="I57" i="3"/>
  <c r="M57" i="3"/>
  <c r="P75" i="3"/>
  <c r="T75" i="3"/>
  <c r="I75" i="3"/>
  <c r="M75" i="3"/>
  <c r="P58" i="3"/>
  <c r="T58" i="3"/>
  <c r="I58" i="3"/>
  <c r="M58" i="3"/>
  <c r="P59" i="3"/>
  <c r="T59" i="3"/>
  <c r="I59" i="3"/>
  <c r="M59" i="3"/>
  <c r="V76" i="3"/>
  <c r="V58" i="3"/>
  <c r="V57" i="3"/>
  <c r="V78" i="3"/>
  <c r="V77" i="3"/>
  <c r="V75" i="3"/>
  <c r="V79" i="3"/>
  <c r="V59" i="3"/>
  <c r="P45" i="3"/>
  <c r="P68" i="3"/>
  <c r="T68" i="3"/>
  <c r="I68" i="3"/>
  <c r="M68" i="3"/>
  <c r="V68" i="3"/>
  <c r="P64" i="3"/>
  <c r="T64" i="3"/>
  <c r="I64" i="3"/>
  <c r="M64" i="3"/>
  <c r="P66" i="3"/>
  <c r="T66" i="3"/>
  <c r="I66" i="3"/>
  <c r="M66" i="3"/>
  <c r="P65" i="3"/>
  <c r="T65" i="3"/>
  <c r="I65" i="3"/>
  <c r="M65" i="3"/>
  <c r="P67" i="3"/>
  <c r="T67" i="3"/>
  <c r="I67" i="3"/>
  <c r="M67" i="3"/>
  <c r="P49" i="3"/>
  <c r="T49" i="3"/>
  <c r="I49" i="3"/>
  <c r="M49" i="3"/>
  <c r="P42" i="3"/>
  <c r="T42" i="3"/>
  <c r="I42" i="3"/>
  <c r="M42" i="3"/>
  <c r="P44" i="3"/>
  <c r="T44" i="3"/>
  <c r="I44" i="3"/>
  <c r="M44" i="3"/>
  <c r="P43" i="3"/>
  <c r="T43" i="3"/>
  <c r="I43" i="3"/>
  <c r="M43" i="3"/>
  <c r="T45" i="3"/>
  <c r="I45" i="3"/>
  <c r="M45" i="3"/>
  <c r="P17" i="3"/>
  <c r="T17" i="3"/>
  <c r="I17" i="3"/>
  <c r="M17" i="3"/>
  <c r="P23" i="3"/>
  <c r="T23" i="3"/>
  <c r="I23" i="3"/>
  <c r="M23" i="3"/>
  <c r="P19" i="3"/>
  <c r="T19" i="3"/>
  <c r="I19" i="3"/>
  <c r="M19" i="3"/>
  <c r="P20" i="3"/>
  <c r="T20" i="3"/>
  <c r="I20" i="3"/>
  <c r="M20" i="3"/>
  <c r="P22" i="3"/>
  <c r="T22" i="3"/>
  <c r="I22" i="3"/>
  <c r="M22" i="3"/>
  <c r="P15" i="3"/>
  <c r="T15" i="3"/>
  <c r="I15" i="3"/>
  <c r="M15" i="3"/>
  <c r="P16" i="3"/>
  <c r="T16" i="3"/>
  <c r="I16" i="3"/>
  <c r="M16" i="3"/>
  <c r="P21" i="3"/>
  <c r="T21" i="3"/>
  <c r="I21" i="3"/>
  <c r="M21" i="3"/>
  <c r="P18" i="3"/>
  <c r="T18" i="3"/>
  <c r="I18" i="3"/>
  <c r="M18" i="3"/>
  <c r="P9" i="3"/>
  <c r="T9" i="3"/>
  <c r="I9" i="3"/>
  <c r="M9" i="3"/>
  <c r="P10" i="3"/>
  <c r="T10" i="3"/>
  <c r="I10" i="3"/>
  <c r="M10" i="3"/>
  <c r="P11" i="3"/>
  <c r="T11" i="3"/>
  <c r="I11" i="3"/>
  <c r="M11" i="3"/>
  <c r="P3" i="3"/>
  <c r="T3" i="3"/>
  <c r="P4" i="3"/>
  <c r="T4" i="3"/>
  <c r="P5" i="3"/>
  <c r="T5" i="3"/>
  <c r="I5" i="3"/>
  <c r="M5" i="3"/>
  <c r="I3" i="3"/>
  <c r="M3" i="3"/>
  <c r="I4" i="3"/>
  <c r="M4" i="3"/>
  <c r="P38" i="3"/>
  <c r="T38" i="3"/>
  <c r="I38" i="3"/>
  <c r="M38" i="3"/>
  <c r="I33" i="3"/>
  <c r="M33" i="3"/>
  <c r="P28" i="3"/>
  <c r="T28" i="3"/>
  <c r="P31" i="3"/>
  <c r="T31" i="3"/>
  <c r="P27" i="3"/>
  <c r="T27" i="3"/>
  <c r="P34" i="3"/>
  <c r="T34" i="3"/>
  <c r="P30" i="3"/>
  <c r="T30" i="3"/>
  <c r="P32" i="3"/>
  <c r="T32" i="3"/>
  <c r="P29" i="3"/>
  <c r="T29" i="3"/>
  <c r="P33" i="3"/>
  <c r="T33" i="3"/>
  <c r="I28" i="3"/>
  <c r="M28" i="3"/>
  <c r="I31" i="3"/>
  <c r="M31" i="3"/>
  <c r="I27" i="3"/>
  <c r="M27" i="3"/>
  <c r="I34" i="3"/>
  <c r="M34" i="3"/>
  <c r="V34" i="3"/>
  <c r="I30" i="3"/>
  <c r="M30" i="3"/>
  <c r="I32" i="3"/>
  <c r="M32" i="3"/>
  <c r="I29" i="3"/>
  <c r="M29" i="3"/>
  <c r="V29" i="3"/>
  <c r="V65" i="3"/>
  <c r="V31" i="3"/>
  <c r="V44" i="3"/>
  <c r="V3" i="3"/>
  <c r="V22" i="3"/>
  <c r="V38" i="3"/>
  <c r="V15" i="3"/>
  <c r="V11" i="3"/>
  <c r="V30" i="3"/>
  <c r="V28" i="3"/>
  <c r="V33" i="3"/>
  <c r="V32" i="3"/>
  <c r="V9" i="3"/>
  <c r="V27" i="3"/>
  <c r="V4" i="3"/>
  <c r="V5" i="3"/>
  <c r="V43" i="3"/>
  <c r="V64" i="3"/>
  <c r="V66" i="3"/>
  <c r="V67" i="3"/>
  <c r="V49" i="3"/>
  <c r="V42" i="3"/>
  <c r="V45" i="3"/>
  <c r="V17" i="3"/>
  <c r="V23" i="3"/>
  <c r="V19" i="3"/>
  <c r="V20" i="3"/>
  <c r="V16" i="3"/>
  <c r="V21" i="3"/>
  <c r="V18" i="3"/>
  <c r="V10" i="3"/>
</calcChain>
</file>

<file path=xl/sharedStrings.xml><?xml version="1.0" encoding="utf-8"?>
<sst xmlns="http://schemas.openxmlformats.org/spreadsheetml/2006/main" count="308" uniqueCount="68">
  <si>
    <t>Bib</t>
  </si>
  <si>
    <t>Name</t>
  </si>
  <si>
    <t>Club</t>
  </si>
  <si>
    <t>Trial Distance</t>
  </si>
  <si>
    <t>Jump 1 Distance</t>
  </si>
  <si>
    <t>Distance Points</t>
  </si>
  <si>
    <t>J1</t>
  </si>
  <si>
    <t>J2</t>
  </si>
  <si>
    <t>J3</t>
  </si>
  <si>
    <t>Jump 1 Points</t>
  </si>
  <si>
    <t>Jump 2 Distance</t>
  </si>
  <si>
    <t>Jump 2 Points</t>
  </si>
  <si>
    <t>Total Points</t>
  </si>
  <si>
    <t>AOC</t>
  </si>
  <si>
    <t>FS</t>
  </si>
  <si>
    <t>NYSEF</t>
  </si>
  <si>
    <t>Cameron Summerton</t>
  </si>
  <si>
    <t>LOC</t>
  </si>
  <si>
    <t>Theodore Ruth</t>
  </si>
  <si>
    <t>Ayla Weale</t>
  </si>
  <si>
    <t>Kai McKinnon</t>
  </si>
  <si>
    <t>Max Fey</t>
  </si>
  <si>
    <t>Zayne Smith</t>
  </si>
  <si>
    <t>SWSA</t>
  </si>
  <si>
    <t>K10 U10 Boys</t>
  </si>
  <si>
    <t>K10 U10 Girls</t>
  </si>
  <si>
    <t>K10 Open Boys</t>
  </si>
  <si>
    <t>K25 U12 Boys</t>
  </si>
  <si>
    <t>K25 U12 Girls</t>
  </si>
  <si>
    <t>K25 Open Boys</t>
  </si>
  <si>
    <t>K25 Open Girls</t>
  </si>
  <si>
    <t>K50 U14 Boys</t>
  </si>
  <si>
    <t>K50 Open Boys</t>
  </si>
  <si>
    <t>Timothy Tourville</t>
  </si>
  <si>
    <t>Matthew Tourville</t>
  </si>
  <si>
    <t>Megan Vallee</t>
  </si>
  <si>
    <t>Aaron Bennett</t>
  </si>
  <si>
    <t>Jack Kroll</t>
  </si>
  <si>
    <t>Greyson Renninger</t>
  </si>
  <si>
    <t>Henry Gibson</t>
  </si>
  <si>
    <t>Mitchell Penning</t>
  </si>
  <si>
    <t>Roffee Loosigian</t>
  </si>
  <si>
    <t>Nathaniel Weimer</t>
  </si>
  <si>
    <t>Sean Maloney</t>
  </si>
  <si>
    <t>Other</t>
  </si>
  <si>
    <t>Cameron Forbush</t>
  </si>
  <si>
    <t>Caleb Zuckerman</t>
  </si>
  <si>
    <t>DOB</t>
  </si>
  <si>
    <t>Liam Kitchel</t>
  </si>
  <si>
    <t>Jacques McCrillis</t>
  </si>
  <si>
    <t>Celia Osborne</t>
  </si>
  <si>
    <t>Bill McCrillis</t>
  </si>
  <si>
    <t>Mychal Reynolds</t>
  </si>
  <si>
    <t>Austin Valliere</t>
  </si>
  <si>
    <t>11 years</t>
  </si>
  <si>
    <t>Ben Emery</t>
  </si>
  <si>
    <t>AJ King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</si>
  <si>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</si>
  <si>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</si>
  <si>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</si>
  <si>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</si>
  <si>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</si>
  <si>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</si>
  <si>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</si>
  <si>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</si>
  <si>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</si>
  <si>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K50 U16 Boys</t>
  </si>
  <si>
    <t>LOC did not do a U16 division on the K50, but this is what a U16 division would have looked like for JN qualifier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</si>
</sst>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Fill="1" applyBorder="1"/>
    <xf numFmtId="0" fontId="1" fillId="0" borderId="0" xfId="0" applyFont="1" applyBorder="1" applyAlignment="1">
      <alignment horizontal="left"/>
    </xf>
    <xf numFmtId="164" fontId="0" fillId="0" borderId="0" xfId="0" applyNumberFormat="1" applyFill="1" applyBorder="1"/>
    <xf numFmtId="164" fontId="0" fillId="0" borderId="0" xfId="0" applyNumberForma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0" fontId="0" fillId="2" borderId="0" xfId="0" applyFill="1"/>
    <xf numFmtId="164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14" fontId="0" fillId="0" borderId="0" xfId="0" applyNumberFormat="1" applyFont="1" applyBorder="1" applyAlignment="1">
      <alignment horizontal="right" wrapText="1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topLeftCell="A17" workbookViewId="0">
      <selection activeCell="W43" sqref="W43"/>
    </sheetView>
  </sheetViews>
  <sheetFormatPr baseColWidth="10" defaultColWidth="8.83203125" defaultRowHeight="14" x14ac:dyDescent="0"/>
  <cols>
    <col min="1" max="1" width="5.33203125" style="9" customWidth="1"/>
    <col min="2" max="2" width="29" style="6" customWidth="1"/>
    <col min="3" max="3" width="12.33203125" style="28" customWidth="1"/>
    <col min="4" max="4" width="21" style="35" customWidth="1"/>
    <col min="5" max="5" width="1.5" style="11" customWidth="1"/>
    <col min="6" max="6" width="7.33203125" style="5" customWidth="1"/>
    <col min="7" max="7" width="1.5" style="12" customWidth="1"/>
    <col min="8" max="9" width="7.5" style="5" customWidth="1"/>
    <col min="10" max="12" width="6.5" style="5" customWidth="1"/>
    <col min="13" max="13" width="8" style="5" customWidth="1"/>
    <col min="14" max="14" width="1.1640625" style="12" customWidth="1"/>
    <col min="15" max="16" width="7.5" style="5" customWidth="1"/>
    <col min="17" max="19" width="6.5" style="5" customWidth="1"/>
    <col min="20" max="20" width="7.5" style="5" customWidth="1"/>
    <col min="21" max="21" width="1.33203125" style="12" customWidth="1"/>
    <col min="22" max="22" width="7.83203125" style="5" customWidth="1"/>
    <col min="23" max="23" width="8.83203125" style="6"/>
  </cols>
  <sheetData>
    <row r="1" spans="1:23" s="7" customFormat="1" ht="29" thickBot="1">
      <c r="A1" s="17" t="s">
        <v>0</v>
      </c>
      <c r="B1" s="18" t="s">
        <v>1</v>
      </c>
      <c r="C1" s="24"/>
      <c r="D1" s="18" t="s">
        <v>2</v>
      </c>
      <c r="E1" s="19"/>
      <c r="F1" s="20" t="s">
        <v>3</v>
      </c>
      <c r="G1" s="21"/>
      <c r="H1" s="20" t="s">
        <v>4</v>
      </c>
      <c r="I1" s="20" t="s">
        <v>5</v>
      </c>
      <c r="J1" s="20" t="s">
        <v>6</v>
      </c>
      <c r="K1" s="20" t="s">
        <v>7</v>
      </c>
      <c r="L1" s="20" t="s">
        <v>8</v>
      </c>
      <c r="M1" s="20" t="s">
        <v>9</v>
      </c>
      <c r="N1" s="21"/>
      <c r="O1" s="20" t="s">
        <v>10</v>
      </c>
      <c r="P1" s="20" t="s">
        <v>5</v>
      </c>
      <c r="Q1" s="20" t="s">
        <v>6</v>
      </c>
      <c r="R1" s="20" t="s">
        <v>7</v>
      </c>
      <c r="S1" s="20" t="s">
        <v>8</v>
      </c>
      <c r="T1" s="20" t="s">
        <v>11</v>
      </c>
      <c r="U1" s="21"/>
      <c r="V1" s="20" t="s">
        <v>12</v>
      </c>
    </row>
    <row r="2" spans="1:23" s="1" customFormat="1" ht="15" thickTop="1">
      <c r="A2" s="3" t="s">
        <v>24</v>
      </c>
      <c r="C2" s="25"/>
      <c r="D2" s="33"/>
      <c r="E2" s="15"/>
      <c r="F2" s="8"/>
      <c r="G2" s="14"/>
      <c r="H2" s="5"/>
      <c r="I2" s="5"/>
      <c r="J2" s="5"/>
      <c r="K2" s="5"/>
      <c r="L2" s="5"/>
      <c r="M2" s="5"/>
      <c r="N2" s="12"/>
      <c r="O2" s="5"/>
      <c r="P2" s="5"/>
      <c r="Q2" s="5"/>
      <c r="R2" s="5"/>
      <c r="S2" s="5"/>
      <c r="T2" s="5"/>
      <c r="U2" s="12"/>
      <c r="V2" s="5"/>
    </row>
    <row r="3" spans="1:23" s="1" customFormat="1">
      <c r="A3" s="3">
        <v>21</v>
      </c>
      <c r="B3" s="6" t="s">
        <v>21</v>
      </c>
      <c r="C3" s="27">
        <v>40493</v>
      </c>
      <c r="D3" s="35" t="s">
        <v>15</v>
      </c>
      <c r="E3" s="15"/>
      <c r="F3" s="8">
        <v>6.5</v>
      </c>
      <c r="G3" s="14"/>
      <c r="H3" s="5">
        <v>7</v>
      </c>
      <c r="I3" s="5">
        <f>60-5.6*(10-H3)</f>
        <v>43.2</v>
      </c>
      <c r="J3" s="5">
        <v>11.5</v>
      </c>
      <c r="K3" s="5">
        <v>11</v>
      </c>
      <c r="L3" s="5">
        <v>11</v>
      </c>
      <c r="M3" s="5">
        <f>SUM(I3:L3)</f>
        <v>76.7</v>
      </c>
      <c r="N3" s="12"/>
      <c r="O3" s="5">
        <v>7.5</v>
      </c>
      <c r="P3" s="5">
        <f>60-5.6*(10-O3)</f>
        <v>46</v>
      </c>
      <c r="Q3" s="5">
        <v>5.5</v>
      </c>
      <c r="R3" s="5">
        <v>6</v>
      </c>
      <c r="S3" s="5">
        <v>6</v>
      </c>
      <c r="T3" s="5">
        <f>SUM(P3:S3)</f>
        <v>63.5</v>
      </c>
      <c r="U3" s="12"/>
      <c r="V3" s="5">
        <f>SUM(M3+T3)</f>
        <v>140.19999999999999</v>
      </c>
      <c r="W3" s="1" t="s">
        <v>57</v>
      </c>
    </row>
    <row r="4" spans="1:23" s="1" customFormat="1">
      <c r="A4" s="3">
        <v>6</v>
      </c>
      <c r="B4" s="22" t="s">
        <v>34</v>
      </c>
      <c r="C4" s="26">
        <v>39912</v>
      </c>
      <c r="D4" s="34" t="s">
        <v>17</v>
      </c>
      <c r="E4" s="15"/>
      <c r="F4" s="8">
        <v>6</v>
      </c>
      <c r="G4" s="14"/>
      <c r="H4" s="5">
        <v>5.5</v>
      </c>
      <c r="I4" s="5">
        <f t="shared" ref="I4" si="0">60-5.6*(10-H4)</f>
        <v>34.799999999999997</v>
      </c>
      <c r="J4" s="5">
        <v>9</v>
      </c>
      <c r="K4" s="5">
        <v>8.5</v>
      </c>
      <c r="L4" s="5">
        <v>8.5</v>
      </c>
      <c r="M4" s="5">
        <f t="shared" ref="M4" si="1">SUM(I4:L4)</f>
        <v>60.8</v>
      </c>
      <c r="N4" s="12"/>
      <c r="O4" s="5">
        <v>5.5</v>
      </c>
      <c r="P4" s="5">
        <f t="shared" ref="P4" si="2">60-5.6*(10-O4)</f>
        <v>34.799999999999997</v>
      </c>
      <c r="Q4" s="5">
        <v>9</v>
      </c>
      <c r="R4" s="5">
        <v>8.5</v>
      </c>
      <c r="S4" s="5">
        <v>9</v>
      </c>
      <c r="T4" s="5">
        <f t="shared" ref="T4" si="3">SUM(P4:S4)</f>
        <v>61.3</v>
      </c>
      <c r="U4" s="12"/>
      <c r="V4" s="5">
        <f t="shared" ref="V4" si="4">SUM(M4+T4)</f>
        <v>122.1</v>
      </c>
      <c r="W4" s="1" t="s">
        <v>58</v>
      </c>
    </row>
    <row r="5" spans="1:23" s="1" customFormat="1">
      <c r="A5" s="3">
        <v>2</v>
      </c>
      <c r="B5" s="22" t="s">
        <v>33</v>
      </c>
      <c r="C5" s="26">
        <v>40735</v>
      </c>
      <c r="D5" s="34" t="s">
        <v>17</v>
      </c>
      <c r="E5" s="15"/>
      <c r="F5" s="8">
        <v>4.5</v>
      </c>
      <c r="G5" s="14"/>
      <c r="H5" s="5">
        <v>5.5</v>
      </c>
      <c r="I5" s="5">
        <f>60-5.6*(10-H5)</f>
        <v>34.799999999999997</v>
      </c>
      <c r="J5" s="5">
        <v>8.5</v>
      </c>
      <c r="K5" s="5">
        <v>8.5</v>
      </c>
      <c r="L5" s="5">
        <v>8.5</v>
      </c>
      <c r="M5" s="5">
        <f>SUM(I5:L5)</f>
        <v>60.3</v>
      </c>
      <c r="N5" s="12"/>
      <c r="O5" s="5">
        <v>5</v>
      </c>
      <c r="P5" s="5">
        <f>60-5.6*(10-O5)</f>
        <v>32</v>
      </c>
      <c r="Q5" s="5">
        <v>9</v>
      </c>
      <c r="R5" s="5">
        <v>9</v>
      </c>
      <c r="S5" s="5">
        <v>9</v>
      </c>
      <c r="T5" s="5">
        <f>SUM(P5:S5)</f>
        <v>59</v>
      </c>
      <c r="U5" s="12"/>
      <c r="V5" s="5">
        <f>SUM(M5+T5)</f>
        <v>119.3</v>
      </c>
      <c r="W5" s="1" t="s">
        <v>59</v>
      </c>
    </row>
    <row r="6" spans="1:23" s="13" customFormat="1">
      <c r="A6" s="10"/>
      <c r="B6" s="11"/>
      <c r="C6" s="29"/>
      <c r="D6" s="36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1"/>
    </row>
    <row r="7" spans="1:23" ht="29" thickBot="1">
      <c r="A7" s="17" t="s">
        <v>0</v>
      </c>
      <c r="B7" s="18" t="s">
        <v>1</v>
      </c>
      <c r="C7" s="24"/>
      <c r="D7" s="18" t="s">
        <v>2</v>
      </c>
      <c r="E7" s="19"/>
      <c r="F7" s="20" t="s">
        <v>3</v>
      </c>
      <c r="G7" s="21"/>
      <c r="H7" s="20" t="s">
        <v>4</v>
      </c>
      <c r="I7" s="20" t="s">
        <v>5</v>
      </c>
      <c r="J7" s="20" t="s">
        <v>6</v>
      </c>
      <c r="K7" s="20" t="s">
        <v>7</v>
      </c>
      <c r="L7" s="20" t="s">
        <v>8</v>
      </c>
      <c r="M7" s="20" t="s">
        <v>9</v>
      </c>
      <c r="N7" s="21"/>
      <c r="O7" s="20" t="s">
        <v>10</v>
      </c>
      <c r="P7" s="20" t="s">
        <v>5</v>
      </c>
      <c r="Q7" s="20" t="s">
        <v>6</v>
      </c>
      <c r="R7" s="20" t="s">
        <v>7</v>
      </c>
      <c r="S7" s="20" t="s">
        <v>8</v>
      </c>
      <c r="T7" s="20" t="s">
        <v>11</v>
      </c>
      <c r="U7" s="21"/>
      <c r="V7" s="20" t="s">
        <v>12</v>
      </c>
    </row>
    <row r="8" spans="1:23" ht="15" thickTop="1">
      <c r="A8" s="3" t="s">
        <v>25</v>
      </c>
    </row>
    <row r="9" spans="1:23">
      <c r="A9" s="3">
        <v>28</v>
      </c>
      <c r="B9" s="9" t="s">
        <v>20</v>
      </c>
      <c r="C9" s="31">
        <v>39574</v>
      </c>
      <c r="D9" s="38" t="s">
        <v>15</v>
      </c>
      <c r="F9" s="5">
        <v>5.5</v>
      </c>
      <c r="H9" s="5">
        <v>7.5</v>
      </c>
      <c r="I9" s="5">
        <f>60-5.6*(10-H9)</f>
        <v>46</v>
      </c>
      <c r="J9" s="5">
        <v>12.5</v>
      </c>
      <c r="K9" s="5">
        <v>12.5</v>
      </c>
      <c r="L9" s="5">
        <v>12</v>
      </c>
      <c r="M9" s="5">
        <f>SUM(I9:L9)</f>
        <v>83</v>
      </c>
      <c r="O9" s="5">
        <v>7.5</v>
      </c>
      <c r="P9" s="5">
        <f>60-5.6*(10-O9)</f>
        <v>46</v>
      </c>
      <c r="Q9" s="5">
        <v>11.5</v>
      </c>
      <c r="R9" s="5">
        <v>10.5</v>
      </c>
      <c r="S9" s="5">
        <v>11</v>
      </c>
      <c r="T9" s="5">
        <f>SUM(P9:S9)</f>
        <v>79</v>
      </c>
      <c r="V9" s="5">
        <f>SUM(M9+T9)</f>
        <v>162</v>
      </c>
      <c r="W9" s="6" t="s">
        <v>57</v>
      </c>
    </row>
    <row r="10" spans="1:23">
      <c r="A10" s="3">
        <v>5</v>
      </c>
      <c r="B10" s="6" t="s">
        <v>35</v>
      </c>
      <c r="C10" s="27">
        <v>40132</v>
      </c>
      <c r="D10" s="35" t="s">
        <v>17</v>
      </c>
      <c r="F10" s="5">
        <v>5.5</v>
      </c>
      <c r="H10" s="5">
        <v>6.5</v>
      </c>
      <c r="I10" s="5">
        <f t="shared" ref="I10" si="5">60-5.6*(10-H10)</f>
        <v>40.400000000000006</v>
      </c>
      <c r="J10" s="5">
        <v>8.5</v>
      </c>
      <c r="K10" s="5">
        <v>9</v>
      </c>
      <c r="L10" s="5">
        <v>9</v>
      </c>
      <c r="M10" s="5">
        <f t="shared" ref="M10" si="6">SUM(I10:L10)</f>
        <v>66.900000000000006</v>
      </c>
      <c r="O10" s="5">
        <v>6</v>
      </c>
      <c r="P10" s="5">
        <f t="shared" ref="P10" si="7">60-5.6*(10-O10)</f>
        <v>37.6</v>
      </c>
      <c r="Q10" s="5">
        <v>9</v>
      </c>
      <c r="R10" s="5">
        <v>9</v>
      </c>
      <c r="S10" s="5">
        <v>9</v>
      </c>
      <c r="T10" s="5">
        <f t="shared" ref="T10" si="8">SUM(P10:S10)</f>
        <v>64.599999999999994</v>
      </c>
      <c r="V10" s="5">
        <f t="shared" ref="V10" si="9">SUM(M10+T10)</f>
        <v>131.5</v>
      </c>
      <c r="W10" s="6" t="s">
        <v>58</v>
      </c>
    </row>
    <row r="11" spans="1:23">
      <c r="A11" s="3">
        <v>4</v>
      </c>
      <c r="B11" s="2" t="s">
        <v>50</v>
      </c>
      <c r="C11" s="27">
        <v>40245</v>
      </c>
      <c r="D11" s="37" t="s">
        <v>14</v>
      </c>
      <c r="F11" s="5">
        <v>5</v>
      </c>
      <c r="H11" s="5">
        <v>5</v>
      </c>
      <c r="I11" s="5">
        <f>60-5.6*(10-H11)</f>
        <v>32</v>
      </c>
      <c r="J11" s="5">
        <v>9</v>
      </c>
      <c r="K11" s="5">
        <v>8.5</v>
      </c>
      <c r="L11" s="5">
        <v>8</v>
      </c>
      <c r="M11" s="5">
        <f>SUM(I11:L11)</f>
        <v>57.5</v>
      </c>
      <c r="O11" s="5">
        <v>5.5</v>
      </c>
      <c r="P11" s="5">
        <f>60-5.6*(10-O11)</f>
        <v>34.799999999999997</v>
      </c>
      <c r="Q11" s="5">
        <v>9</v>
      </c>
      <c r="R11" s="5">
        <v>8.5</v>
      </c>
      <c r="S11" s="5">
        <v>8.5</v>
      </c>
      <c r="T11" s="5">
        <f>SUM(P11:S11)</f>
        <v>60.8</v>
      </c>
      <c r="V11" s="5">
        <f>SUM(M11+T11)</f>
        <v>118.3</v>
      </c>
      <c r="W11" s="6" t="s">
        <v>59</v>
      </c>
    </row>
    <row r="12" spans="1:23" s="13" customFormat="1"/>
    <row r="13" spans="1:23" ht="29" thickBot="1">
      <c r="A13" s="17" t="s">
        <v>0</v>
      </c>
      <c r="B13" s="18" t="s">
        <v>1</v>
      </c>
      <c r="C13" s="24"/>
      <c r="D13" s="18" t="s">
        <v>2</v>
      </c>
      <c r="E13" s="19"/>
      <c r="F13" s="20" t="s">
        <v>3</v>
      </c>
      <c r="G13" s="21"/>
      <c r="H13" s="20" t="s">
        <v>4</v>
      </c>
      <c r="I13" s="20" t="s">
        <v>5</v>
      </c>
      <c r="J13" s="20" t="s">
        <v>6</v>
      </c>
      <c r="K13" s="20" t="s">
        <v>7</v>
      </c>
      <c r="L13" s="20" t="s">
        <v>8</v>
      </c>
      <c r="M13" s="20" t="s">
        <v>9</v>
      </c>
      <c r="N13" s="21"/>
      <c r="O13" s="20" t="s">
        <v>10</v>
      </c>
      <c r="P13" s="20" t="s">
        <v>5</v>
      </c>
      <c r="Q13" s="20" t="s">
        <v>6</v>
      </c>
      <c r="R13" s="20" t="s">
        <v>7</v>
      </c>
      <c r="S13" s="20" t="s">
        <v>8</v>
      </c>
      <c r="T13" s="20" t="s">
        <v>11</v>
      </c>
      <c r="U13" s="21"/>
      <c r="V13" s="20" t="s">
        <v>12</v>
      </c>
    </row>
    <row r="14" spans="1:23" ht="15" thickTop="1">
      <c r="A14" s="23" t="s">
        <v>26</v>
      </c>
    </row>
    <row r="15" spans="1:23">
      <c r="A15" s="3">
        <v>31</v>
      </c>
      <c r="B15" s="2" t="s">
        <v>39</v>
      </c>
      <c r="C15" s="30">
        <v>39144</v>
      </c>
      <c r="D15" s="37" t="s">
        <v>15</v>
      </c>
      <c r="F15" s="5">
        <v>8</v>
      </c>
      <c r="H15" s="5">
        <v>8</v>
      </c>
      <c r="I15" s="5">
        <f t="shared" ref="I15:I23" si="10">60-5.6*(10-H15)</f>
        <v>48.8</v>
      </c>
      <c r="J15" s="5">
        <v>10</v>
      </c>
      <c r="K15" s="5">
        <v>9.5</v>
      </c>
      <c r="L15" s="5">
        <v>10</v>
      </c>
      <c r="M15" s="5">
        <f t="shared" ref="M15:M23" si="11">SUM(I15:L15)</f>
        <v>78.3</v>
      </c>
      <c r="O15" s="5">
        <v>8</v>
      </c>
      <c r="P15" s="5">
        <f t="shared" ref="P15:P23" si="12">60-5.6*(10-O15)</f>
        <v>48.8</v>
      </c>
      <c r="Q15" s="5">
        <v>11.5</v>
      </c>
      <c r="R15" s="5">
        <v>11</v>
      </c>
      <c r="S15" s="5">
        <v>10.5</v>
      </c>
      <c r="T15" s="5">
        <f t="shared" ref="T15:T23" si="13">SUM(P15:S15)</f>
        <v>81.8</v>
      </c>
      <c r="V15" s="5">
        <f t="shared" ref="V15:V23" si="14">SUM(M15+T15)</f>
        <v>160.1</v>
      </c>
      <c r="W15" s="6" t="s">
        <v>57</v>
      </c>
    </row>
    <row r="16" spans="1:23">
      <c r="A16" s="3">
        <v>33</v>
      </c>
      <c r="B16" s="6" t="s">
        <v>37</v>
      </c>
      <c r="C16" s="27">
        <v>39129</v>
      </c>
      <c r="D16" s="35" t="s">
        <v>15</v>
      </c>
      <c r="F16" s="5">
        <v>7.5</v>
      </c>
      <c r="H16" s="5">
        <v>8</v>
      </c>
      <c r="I16" s="5">
        <f t="shared" si="10"/>
        <v>48.8</v>
      </c>
      <c r="J16" s="5">
        <v>10</v>
      </c>
      <c r="K16" s="5">
        <v>10</v>
      </c>
      <c r="L16" s="5">
        <v>10.5</v>
      </c>
      <c r="M16" s="5">
        <f t="shared" si="11"/>
        <v>79.3</v>
      </c>
      <c r="O16" s="5">
        <v>7.5</v>
      </c>
      <c r="P16" s="5">
        <f t="shared" si="12"/>
        <v>46</v>
      </c>
      <c r="Q16" s="5">
        <v>11.5</v>
      </c>
      <c r="R16" s="5">
        <v>11.5</v>
      </c>
      <c r="S16" s="5">
        <v>11</v>
      </c>
      <c r="T16" s="5">
        <f t="shared" si="13"/>
        <v>80</v>
      </c>
      <c r="V16" s="5">
        <f t="shared" si="14"/>
        <v>159.30000000000001</v>
      </c>
      <c r="W16" s="6" t="s">
        <v>58</v>
      </c>
    </row>
    <row r="17" spans="1:23">
      <c r="A17" s="9">
        <v>30</v>
      </c>
      <c r="B17" s="2" t="s">
        <v>48</v>
      </c>
      <c r="C17" s="27">
        <v>39266</v>
      </c>
      <c r="D17" s="37" t="s">
        <v>14</v>
      </c>
      <c r="F17" s="5">
        <v>7.5</v>
      </c>
      <c r="H17" s="5">
        <v>7.5</v>
      </c>
      <c r="I17" s="5">
        <f t="shared" si="10"/>
        <v>46</v>
      </c>
      <c r="J17" s="5">
        <v>10.5</v>
      </c>
      <c r="K17" s="5">
        <v>10.5</v>
      </c>
      <c r="L17" s="5">
        <v>10.5</v>
      </c>
      <c r="M17" s="5">
        <f t="shared" si="11"/>
        <v>77.5</v>
      </c>
      <c r="O17" s="5">
        <v>7.5</v>
      </c>
      <c r="P17" s="5">
        <f t="shared" si="12"/>
        <v>46</v>
      </c>
      <c r="Q17" s="5">
        <v>10.5</v>
      </c>
      <c r="R17" s="5">
        <v>11</v>
      </c>
      <c r="S17" s="5">
        <v>11</v>
      </c>
      <c r="T17" s="5">
        <f t="shared" si="13"/>
        <v>78.5</v>
      </c>
      <c r="V17" s="5">
        <f t="shared" si="14"/>
        <v>156</v>
      </c>
      <c r="W17" s="6" t="s">
        <v>59</v>
      </c>
    </row>
    <row r="18" spans="1:23">
      <c r="A18" s="3">
        <v>38</v>
      </c>
      <c r="B18" s="6" t="s">
        <v>52</v>
      </c>
      <c r="C18" s="27">
        <v>39231</v>
      </c>
      <c r="D18" s="35" t="s">
        <v>13</v>
      </c>
      <c r="F18" s="5">
        <v>7.5</v>
      </c>
      <c r="H18" s="5">
        <v>7.5</v>
      </c>
      <c r="I18" s="5">
        <f t="shared" si="10"/>
        <v>46</v>
      </c>
      <c r="J18" s="5">
        <v>10.5</v>
      </c>
      <c r="K18" s="5">
        <v>10.5</v>
      </c>
      <c r="L18" s="5">
        <v>10</v>
      </c>
      <c r="M18" s="5">
        <f t="shared" si="11"/>
        <v>77</v>
      </c>
      <c r="O18" s="5">
        <v>7</v>
      </c>
      <c r="P18" s="5">
        <f t="shared" si="12"/>
        <v>43.2</v>
      </c>
      <c r="Q18" s="5">
        <v>11.5</v>
      </c>
      <c r="R18" s="5">
        <v>10</v>
      </c>
      <c r="S18" s="5">
        <v>11</v>
      </c>
      <c r="T18" s="5">
        <f t="shared" si="13"/>
        <v>75.7</v>
      </c>
      <c r="V18" s="5">
        <f t="shared" si="14"/>
        <v>152.69999999999999</v>
      </c>
      <c r="W18" s="6" t="s">
        <v>60</v>
      </c>
    </row>
    <row r="19" spans="1:23">
      <c r="A19" s="3">
        <v>35</v>
      </c>
      <c r="B19" s="6" t="s">
        <v>41</v>
      </c>
      <c r="C19" s="27">
        <v>38475</v>
      </c>
      <c r="D19" s="35" t="s">
        <v>13</v>
      </c>
      <c r="F19" s="5">
        <v>7</v>
      </c>
      <c r="H19" s="5">
        <v>7</v>
      </c>
      <c r="I19" s="5">
        <f t="shared" si="10"/>
        <v>43.2</v>
      </c>
      <c r="J19" s="5">
        <v>10</v>
      </c>
      <c r="K19" s="5">
        <v>10.5</v>
      </c>
      <c r="L19" s="5">
        <v>10</v>
      </c>
      <c r="M19" s="5">
        <f t="shared" si="11"/>
        <v>73.7</v>
      </c>
      <c r="O19" s="5">
        <v>7.5</v>
      </c>
      <c r="P19" s="5">
        <f t="shared" si="12"/>
        <v>46</v>
      </c>
      <c r="Q19" s="5">
        <v>10</v>
      </c>
      <c r="R19" s="5">
        <v>10.5</v>
      </c>
      <c r="S19" s="5">
        <v>10</v>
      </c>
      <c r="T19" s="5">
        <f t="shared" si="13"/>
        <v>76.5</v>
      </c>
      <c r="V19" s="5">
        <f t="shared" si="14"/>
        <v>150.19999999999999</v>
      </c>
      <c r="W19" s="6" t="s">
        <v>61</v>
      </c>
    </row>
    <row r="20" spans="1:23">
      <c r="A20" s="3">
        <v>32</v>
      </c>
      <c r="B20" s="2" t="s">
        <v>38</v>
      </c>
      <c r="C20" s="30">
        <v>39138</v>
      </c>
      <c r="D20" s="37" t="s">
        <v>17</v>
      </c>
      <c r="F20" s="5">
        <v>7.5</v>
      </c>
      <c r="H20" s="5">
        <v>7</v>
      </c>
      <c r="I20" s="5">
        <f t="shared" si="10"/>
        <v>43.2</v>
      </c>
      <c r="J20" s="5">
        <v>10.5</v>
      </c>
      <c r="K20" s="5">
        <v>10</v>
      </c>
      <c r="L20" s="5">
        <v>10.5</v>
      </c>
      <c r="M20" s="5">
        <f t="shared" si="11"/>
        <v>74.2</v>
      </c>
      <c r="O20" s="5">
        <v>7</v>
      </c>
      <c r="P20" s="5">
        <f t="shared" si="12"/>
        <v>43.2</v>
      </c>
      <c r="Q20" s="5">
        <v>11</v>
      </c>
      <c r="R20" s="5">
        <v>10.5</v>
      </c>
      <c r="S20" s="5">
        <v>10</v>
      </c>
      <c r="T20" s="5">
        <f t="shared" si="13"/>
        <v>74.7</v>
      </c>
      <c r="V20" s="5">
        <f t="shared" si="14"/>
        <v>148.9</v>
      </c>
      <c r="W20" s="6" t="s">
        <v>62</v>
      </c>
    </row>
    <row r="21" spans="1:23">
      <c r="A21" s="3">
        <v>22</v>
      </c>
      <c r="B21" s="2" t="s">
        <v>49</v>
      </c>
      <c r="C21" s="27">
        <v>39757</v>
      </c>
      <c r="D21" s="37" t="s">
        <v>13</v>
      </c>
      <c r="F21" s="5">
        <v>7</v>
      </c>
      <c r="H21" s="5">
        <v>7</v>
      </c>
      <c r="I21" s="5">
        <f t="shared" si="10"/>
        <v>43.2</v>
      </c>
      <c r="J21" s="5">
        <v>11</v>
      </c>
      <c r="K21" s="5">
        <v>10.5</v>
      </c>
      <c r="L21" s="5">
        <v>10.5</v>
      </c>
      <c r="M21" s="5">
        <f t="shared" si="11"/>
        <v>75.2</v>
      </c>
      <c r="O21" s="5">
        <v>6</v>
      </c>
      <c r="P21" s="5">
        <f t="shared" si="12"/>
        <v>37.6</v>
      </c>
      <c r="Q21" s="5">
        <v>9.5</v>
      </c>
      <c r="R21" s="5">
        <v>9.5</v>
      </c>
      <c r="S21" s="5">
        <v>10</v>
      </c>
      <c r="T21" s="5">
        <f t="shared" si="13"/>
        <v>66.599999999999994</v>
      </c>
      <c r="V21" s="5">
        <f t="shared" si="14"/>
        <v>141.80000000000001</v>
      </c>
      <c r="W21" s="2" t="s">
        <v>63</v>
      </c>
    </row>
    <row r="22" spans="1:23">
      <c r="A22" s="3">
        <v>29</v>
      </c>
      <c r="B22" s="2" t="s">
        <v>40</v>
      </c>
      <c r="C22" s="30">
        <v>39381</v>
      </c>
      <c r="D22" s="37" t="s">
        <v>15</v>
      </c>
      <c r="F22" s="5">
        <v>7.5</v>
      </c>
      <c r="H22" s="5">
        <v>7</v>
      </c>
      <c r="I22" s="5">
        <f t="shared" si="10"/>
        <v>43.2</v>
      </c>
      <c r="J22" s="5">
        <v>4</v>
      </c>
      <c r="K22" s="5">
        <v>4</v>
      </c>
      <c r="L22" s="5">
        <v>4</v>
      </c>
      <c r="M22" s="5">
        <f t="shared" si="11"/>
        <v>55.2</v>
      </c>
      <c r="O22" s="5">
        <v>6.5</v>
      </c>
      <c r="P22" s="5">
        <f t="shared" si="12"/>
        <v>40.400000000000006</v>
      </c>
      <c r="Q22" s="5">
        <v>12</v>
      </c>
      <c r="R22" s="5">
        <v>11</v>
      </c>
      <c r="S22" s="5">
        <v>11</v>
      </c>
      <c r="T22" s="5">
        <f t="shared" si="13"/>
        <v>74.400000000000006</v>
      </c>
      <c r="V22" s="5">
        <f t="shared" si="14"/>
        <v>129.60000000000002</v>
      </c>
      <c r="W22" s="2" t="s">
        <v>64</v>
      </c>
    </row>
    <row r="23" spans="1:23">
      <c r="A23" s="3">
        <v>9</v>
      </c>
      <c r="B23" s="2" t="s">
        <v>53</v>
      </c>
      <c r="C23" s="28" t="s">
        <v>54</v>
      </c>
      <c r="D23" s="37" t="s">
        <v>13</v>
      </c>
      <c r="F23" s="5">
        <v>5.5</v>
      </c>
      <c r="H23" s="5">
        <v>6</v>
      </c>
      <c r="I23" s="5">
        <f t="shared" si="10"/>
        <v>37.6</v>
      </c>
      <c r="J23" s="5">
        <v>9</v>
      </c>
      <c r="K23" s="5">
        <v>10</v>
      </c>
      <c r="L23" s="5">
        <v>9</v>
      </c>
      <c r="M23" s="5">
        <f t="shared" si="11"/>
        <v>65.599999999999994</v>
      </c>
      <c r="O23" s="5">
        <v>6</v>
      </c>
      <c r="P23" s="5">
        <f t="shared" si="12"/>
        <v>37.6</v>
      </c>
      <c r="Q23" s="5">
        <v>8.5</v>
      </c>
      <c r="R23" s="5">
        <v>8</v>
      </c>
      <c r="S23" s="5">
        <v>8</v>
      </c>
      <c r="T23" s="5">
        <f t="shared" si="13"/>
        <v>62.1</v>
      </c>
      <c r="V23" s="5">
        <f t="shared" si="14"/>
        <v>127.69999999999999</v>
      </c>
      <c r="W23" s="2" t="s">
        <v>65</v>
      </c>
    </row>
    <row r="24" spans="1:23" s="13" customFormat="1">
      <c r="W24" s="11"/>
    </row>
    <row r="25" spans="1:23" ht="29" thickBot="1">
      <c r="A25" s="17" t="s">
        <v>0</v>
      </c>
      <c r="B25" s="18" t="s">
        <v>1</v>
      </c>
      <c r="C25" s="24" t="s">
        <v>47</v>
      </c>
      <c r="D25" s="18" t="s">
        <v>2</v>
      </c>
      <c r="E25" s="19"/>
      <c r="F25" s="20" t="s">
        <v>3</v>
      </c>
      <c r="G25" s="21"/>
      <c r="H25" s="20" t="s">
        <v>4</v>
      </c>
      <c r="I25" s="20" t="s">
        <v>5</v>
      </c>
      <c r="J25" s="20" t="s">
        <v>6</v>
      </c>
      <c r="K25" s="20" t="s">
        <v>7</v>
      </c>
      <c r="L25" s="20" t="s">
        <v>8</v>
      </c>
      <c r="M25" s="20" t="s">
        <v>9</v>
      </c>
      <c r="N25" s="21"/>
      <c r="O25" s="20" t="s">
        <v>10</v>
      </c>
      <c r="P25" s="20" t="s">
        <v>5</v>
      </c>
      <c r="Q25" s="20" t="s">
        <v>6</v>
      </c>
      <c r="R25" s="20" t="s">
        <v>7</v>
      </c>
      <c r="S25" s="20" t="s">
        <v>8</v>
      </c>
      <c r="T25" s="20" t="s">
        <v>11</v>
      </c>
      <c r="U25" s="21"/>
      <c r="V25" s="20" t="s">
        <v>12</v>
      </c>
    </row>
    <row r="26" spans="1:23" ht="15" thickTop="1">
      <c r="A26" s="39" t="s">
        <v>27</v>
      </c>
      <c r="B26" s="39"/>
      <c r="C26" s="39"/>
      <c r="D26" s="39"/>
      <c r="E26" s="16"/>
    </row>
    <row r="27" spans="1:23">
      <c r="A27" s="9">
        <v>33</v>
      </c>
      <c r="B27" s="6" t="s">
        <v>37</v>
      </c>
      <c r="C27" s="27">
        <v>39129</v>
      </c>
      <c r="D27" s="35" t="s">
        <v>15</v>
      </c>
      <c r="F27" s="5">
        <v>19</v>
      </c>
      <c r="H27" s="5">
        <v>21.5</v>
      </c>
      <c r="I27" s="5">
        <f>60-4.4*(25-H27)</f>
        <v>44.599999999999994</v>
      </c>
      <c r="J27" s="5">
        <v>12.5</v>
      </c>
      <c r="K27" s="5">
        <v>12.5</v>
      </c>
      <c r="L27" s="5">
        <v>12.5</v>
      </c>
      <c r="M27" s="5">
        <f>SUM(I27:L27)</f>
        <v>82.1</v>
      </c>
      <c r="O27" s="4">
        <v>20</v>
      </c>
      <c r="P27" s="5">
        <f>60-4.4*(25-O27)</f>
        <v>38</v>
      </c>
      <c r="Q27" s="5">
        <v>11.5</v>
      </c>
      <c r="R27" s="5">
        <v>11.5</v>
      </c>
      <c r="S27" s="5">
        <v>11.5</v>
      </c>
      <c r="T27" s="5">
        <f>SUM(P27:S27)</f>
        <v>72.5</v>
      </c>
      <c r="V27" s="5">
        <f>M27+T27</f>
        <v>154.6</v>
      </c>
      <c r="W27" s="6" t="s">
        <v>57</v>
      </c>
    </row>
    <row r="28" spans="1:23">
      <c r="A28" s="9">
        <v>38</v>
      </c>
      <c r="B28" s="6" t="s">
        <v>52</v>
      </c>
      <c r="C28" s="27">
        <v>39231</v>
      </c>
      <c r="D28" s="35" t="s">
        <v>13</v>
      </c>
      <c r="F28" s="5">
        <v>20</v>
      </c>
      <c r="H28" s="5">
        <v>19.5</v>
      </c>
      <c r="I28" s="5">
        <f>60-4.4*(25-H28)</f>
        <v>35.799999999999997</v>
      </c>
      <c r="J28" s="5">
        <v>11.5</v>
      </c>
      <c r="K28" s="5">
        <v>11.5</v>
      </c>
      <c r="L28" s="5">
        <v>11</v>
      </c>
      <c r="M28" s="5">
        <f>SUM(I28:L28)</f>
        <v>69.8</v>
      </c>
      <c r="O28" s="4">
        <v>20</v>
      </c>
      <c r="P28" s="5">
        <f>60-4.4*(25-O28)</f>
        <v>38</v>
      </c>
      <c r="Q28" s="5">
        <v>11</v>
      </c>
      <c r="R28" s="5">
        <v>10</v>
      </c>
      <c r="S28" s="5">
        <v>10.5</v>
      </c>
      <c r="T28" s="5">
        <f>SUM(P28:S28)</f>
        <v>69.5</v>
      </c>
      <c r="V28" s="5">
        <f>M28+T28</f>
        <v>139.30000000000001</v>
      </c>
      <c r="W28" s="6" t="s">
        <v>58</v>
      </c>
    </row>
    <row r="29" spans="1:23">
      <c r="A29" s="9">
        <v>29</v>
      </c>
      <c r="B29" s="2" t="s">
        <v>40</v>
      </c>
      <c r="C29" s="30">
        <v>39381</v>
      </c>
      <c r="D29" s="37" t="s">
        <v>15</v>
      </c>
      <c r="F29" s="5">
        <v>16</v>
      </c>
      <c r="H29" s="5">
        <v>17.5</v>
      </c>
      <c r="I29" s="5">
        <f>60-4.4*(25-H29)</f>
        <v>27</v>
      </c>
      <c r="J29" s="5">
        <v>11</v>
      </c>
      <c r="K29" s="5">
        <v>11.5</v>
      </c>
      <c r="L29" s="5">
        <v>10.5</v>
      </c>
      <c r="M29" s="5">
        <f>SUM(I29:L29)</f>
        <v>60</v>
      </c>
      <c r="O29" s="4">
        <v>20.5</v>
      </c>
      <c r="P29" s="5">
        <f>60-4.4*(25-O29)</f>
        <v>40.200000000000003</v>
      </c>
      <c r="Q29" s="5">
        <v>10.5</v>
      </c>
      <c r="R29" s="5">
        <v>11</v>
      </c>
      <c r="S29" s="5">
        <v>11</v>
      </c>
      <c r="T29" s="5">
        <f>SUM(P29:S29)</f>
        <v>72.7</v>
      </c>
      <c r="V29" s="5">
        <f>M29+T29</f>
        <v>132.69999999999999</v>
      </c>
      <c r="W29" s="6" t="s">
        <v>59</v>
      </c>
    </row>
    <row r="30" spans="1:23">
      <c r="A30" s="9">
        <v>31</v>
      </c>
      <c r="B30" s="2" t="s">
        <v>39</v>
      </c>
      <c r="C30" s="30">
        <v>39144</v>
      </c>
      <c r="D30" s="37" t="s">
        <v>15</v>
      </c>
      <c r="F30" s="5">
        <v>18</v>
      </c>
      <c r="H30" s="5">
        <v>17.5</v>
      </c>
      <c r="I30" s="5">
        <f t="shared" ref="I30" si="15">60-4.4*(25-H30)</f>
        <v>27</v>
      </c>
      <c r="J30" s="5">
        <v>10</v>
      </c>
      <c r="K30" s="5">
        <v>10</v>
      </c>
      <c r="L30" s="5">
        <v>10</v>
      </c>
      <c r="M30" s="5">
        <f t="shared" ref="M30" si="16">SUM(I30:L30)</f>
        <v>57</v>
      </c>
      <c r="O30" s="4">
        <v>19</v>
      </c>
      <c r="P30" s="5">
        <f t="shared" ref="P30" si="17">60-4.4*(25-O30)</f>
        <v>33.599999999999994</v>
      </c>
      <c r="Q30" s="5">
        <v>10</v>
      </c>
      <c r="R30" s="5">
        <v>10</v>
      </c>
      <c r="S30" s="5">
        <v>10</v>
      </c>
      <c r="T30" s="5">
        <f t="shared" ref="T30" si="18">SUM(P30:S30)</f>
        <v>63.599999999999994</v>
      </c>
      <c r="V30" s="5">
        <f t="shared" ref="V30" si="19">M30+T30</f>
        <v>120.6</v>
      </c>
      <c r="W30" s="6" t="s">
        <v>60</v>
      </c>
    </row>
    <row r="31" spans="1:23">
      <c r="A31" s="9">
        <v>34</v>
      </c>
      <c r="B31" s="6" t="s">
        <v>36</v>
      </c>
      <c r="C31" s="27">
        <v>38728</v>
      </c>
      <c r="D31" s="35" t="s">
        <v>13</v>
      </c>
      <c r="F31" s="5">
        <v>16</v>
      </c>
      <c r="H31" s="5">
        <v>18.5</v>
      </c>
      <c r="I31" s="5">
        <f>60-4.4*(25-H31)</f>
        <v>31.4</v>
      </c>
      <c r="J31" s="5">
        <v>10.5</v>
      </c>
      <c r="K31" s="5">
        <v>10</v>
      </c>
      <c r="L31" s="5">
        <v>10</v>
      </c>
      <c r="M31" s="5">
        <f>SUM(I31:L31)</f>
        <v>61.9</v>
      </c>
      <c r="O31" s="4">
        <v>16.5</v>
      </c>
      <c r="P31" s="5">
        <f>60-4.4*(25-O31)</f>
        <v>22.599999999999994</v>
      </c>
      <c r="Q31" s="5">
        <v>9.5</v>
      </c>
      <c r="R31" s="5">
        <v>8.5</v>
      </c>
      <c r="S31" s="5">
        <v>9</v>
      </c>
      <c r="T31" s="5">
        <f>SUM(P31:S31)</f>
        <v>49.599999999999994</v>
      </c>
      <c r="V31" s="5">
        <f>M31+T31</f>
        <v>111.5</v>
      </c>
      <c r="W31" s="2" t="s">
        <v>61</v>
      </c>
    </row>
    <row r="32" spans="1:23">
      <c r="A32" s="9">
        <v>30</v>
      </c>
      <c r="B32" s="2" t="s">
        <v>48</v>
      </c>
      <c r="C32" s="27">
        <v>39266</v>
      </c>
      <c r="D32" s="37" t="s">
        <v>14</v>
      </c>
      <c r="F32" s="5">
        <v>15</v>
      </c>
      <c r="H32" s="5">
        <v>16</v>
      </c>
      <c r="I32" s="5">
        <f>60-4.4*(25-H32)</f>
        <v>20.399999999999999</v>
      </c>
      <c r="J32" s="5">
        <v>10</v>
      </c>
      <c r="K32" s="5">
        <v>10.5</v>
      </c>
      <c r="L32" s="5">
        <v>10</v>
      </c>
      <c r="M32" s="5">
        <f>SUM(I32:L32)</f>
        <v>50.9</v>
      </c>
      <c r="O32" s="4">
        <v>16</v>
      </c>
      <c r="P32" s="5">
        <f>60-4.4*(25-O32)</f>
        <v>20.399999999999999</v>
      </c>
      <c r="Q32" s="5">
        <v>11</v>
      </c>
      <c r="R32" s="5">
        <v>11</v>
      </c>
      <c r="S32" s="5">
        <v>10.5</v>
      </c>
      <c r="T32" s="5">
        <f>SUM(P32:S32)</f>
        <v>52.9</v>
      </c>
      <c r="V32" s="5">
        <f>M32+T32</f>
        <v>103.8</v>
      </c>
      <c r="W32" s="6" t="s">
        <v>62</v>
      </c>
    </row>
    <row r="33" spans="1:23">
      <c r="A33" s="9">
        <v>21</v>
      </c>
      <c r="B33" s="6" t="s">
        <v>21</v>
      </c>
      <c r="C33" s="27">
        <v>40493</v>
      </c>
      <c r="D33" s="35" t="s">
        <v>15</v>
      </c>
      <c r="F33" s="5">
        <v>16.5</v>
      </c>
      <c r="H33" s="5">
        <v>15</v>
      </c>
      <c r="I33" s="5">
        <f>60-4.4*(25-H33)</f>
        <v>16</v>
      </c>
      <c r="J33" s="5">
        <v>10</v>
      </c>
      <c r="K33" s="5">
        <v>10.5</v>
      </c>
      <c r="L33" s="5">
        <v>10.5</v>
      </c>
      <c r="M33" s="5">
        <f>SUM(I33:L33)</f>
        <v>47</v>
      </c>
      <c r="O33" s="4">
        <v>17</v>
      </c>
      <c r="P33" s="5">
        <f>60-4.4*(25-O33)</f>
        <v>24.799999999999997</v>
      </c>
      <c r="Q33" s="5">
        <v>8</v>
      </c>
      <c r="R33" s="5">
        <v>9</v>
      </c>
      <c r="S33" s="5">
        <v>9</v>
      </c>
      <c r="T33" s="5">
        <f>SUM(P33:S33)</f>
        <v>50.8</v>
      </c>
      <c r="V33" s="5">
        <f>M33+T33</f>
        <v>97.8</v>
      </c>
      <c r="W33" s="6" t="s">
        <v>63</v>
      </c>
    </row>
    <row r="34" spans="1:23">
      <c r="A34" s="9">
        <v>32</v>
      </c>
      <c r="B34" s="2" t="s">
        <v>38</v>
      </c>
      <c r="C34" s="30">
        <v>39138</v>
      </c>
      <c r="D34" s="37" t="s">
        <v>17</v>
      </c>
      <c r="F34" s="5">
        <v>14</v>
      </c>
      <c r="H34" s="5">
        <v>14.5</v>
      </c>
      <c r="I34" s="5">
        <f>60-4.4*(25-H34)</f>
        <v>13.799999999999997</v>
      </c>
      <c r="J34" s="5">
        <v>9.5</v>
      </c>
      <c r="K34" s="5">
        <v>9.5</v>
      </c>
      <c r="L34" s="5">
        <v>10</v>
      </c>
      <c r="M34" s="5">
        <f>SUM(I34:L34)</f>
        <v>42.8</v>
      </c>
      <c r="O34" s="4">
        <v>14</v>
      </c>
      <c r="P34" s="5">
        <f>60-4.4*(25-O34)</f>
        <v>11.599999999999994</v>
      </c>
      <c r="Q34" s="5">
        <v>9.5</v>
      </c>
      <c r="R34" s="5">
        <v>9</v>
      </c>
      <c r="S34" s="5">
        <v>9.5</v>
      </c>
      <c r="T34" s="5">
        <f>SUM(P34:S34)</f>
        <v>39.599999999999994</v>
      </c>
      <c r="V34" s="5">
        <f>M34+T34</f>
        <v>82.399999999999991</v>
      </c>
      <c r="W34" s="2" t="s">
        <v>64</v>
      </c>
    </row>
    <row r="35" spans="1:23" s="13" customFormat="1">
      <c r="A35" s="10"/>
      <c r="B35" s="11"/>
      <c r="C35" s="29"/>
      <c r="D35" s="36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1"/>
    </row>
    <row r="36" spans="1:23" ht="29" thickBot="1">
      <c r="A36" s="17" t="s">
        <v>0</v>
      </c>
      <c r="B36" s="18" t="s">
        <v>1</v>
      </c>
      <c r="C36" s="24"/>
      <c r="D36" s="18" t="s">
        <v>2</v>
      </c>
      <c r="E36" s="19"/>
      <c r="F36" s="20" t="s">
        <v>3</v>
      </c>
      <c r="G36" s="21"/>
      <c r="H36" s="20" t="s">
        <v>4</v>
      </c>
      <c r="I36" s="20" t="s">
        <v>5</v>
      </c>
      <c r="J36" s="20" t="s">
        <v>6</v>
      </c>
      <c r="K36" s="20" t="s">
        <v>7</v>
      </c>
      <c r="L36" s="20" t="s">
        <v>8</v>
      </c>
      <c r="M36" s="20" t="s">
        <v>9</v>
      </c>
      <c r="N36" s="21"/>
      <c r="O36" s="20" t="s">
        <v>10</v>
      </c>
      <c r="P36" s="20" t="s">
        <v>5</v>
      </c>
      <c r="Q36" s="20" t="s">
        <v>6</v>
      </c>
      <c r="R36" s="20" t="s">
        <v>7</v>
      </c>
      <c r="S36" s="20" t="s">
        <v>8</v>
      </c>
      <c r="T36" s="20" t="s">
        <v>11</v>
      </c>
      <c r="U36" s="21"/>
      <c r="V36" s="20" t="s">
        <v>12</v>
      </c>
    </row>
    <row r="37" spans="1:23" ht="15" thickTop="1">
      <c r="A37" s="39" t="s">
        <v>28</v>
      </c>
      <c r="B37" s="39"/>
      <c r="C37" s="39"/>
      <c r="D37" s="39"/>
      <c r="E37" s="16"/>
    </row>
    <row r="38" spans="1:23">
      <c r="A38" s="3">
        <v>28</v>
      </c>
      <c r="B38" s="9" t="s">
        <v>20</v>
      </c>
      <c r="C38" s="31">
        <v>39574</v>
      </c>
      <c r="D38" s="38" t="s">
        <v>15</v>
      </c>
      <c r="E38" s="16"/>
      <c r="F38" s="5">
        <v>18.5</v>
      </c>
      <c r="H38" s="5">
        <v>18</v>
      </c>
      <c r="I38" s="5">
        <f t="shared" ref="I38" si="20">60-4.4*(25-H38)</f>
        <v>29.199999999999996</v>
      </c>
      <c r="J38" s="5">
        <v>12</v>
      </c>
      <c r="K38" s="5">
        <v>11.5</v>
      </c>
      <c r="L38" s="5">
        <v>11.5</v>
      </c>
      <c r="M38" s="5">
        <f t="shared" ref="M38" si="21">SUM(I38:L38)</f>
        <v>64.199999999999989</v>
      </c>
      <c r="O38" s="5">
        <v>20</v>
      </c>
      <c r="P38" s="5">
        <f t="shared" ref="P38" si="22">60-4.4*(25-O38)</f>
        <v>38</v>
      </c>
      <c r="Q38" s="5">
        <v>12</v>
      </c>
      <c r="R38" s="5">
        <v>12</v>
      </c>
      <c r="S38" s="5">
        <v>12</v>
      </c>
      <c r="T38" s="5">
        <f t="shared" ref="T38" si="23">SUM(P38:S38)</f>
        <v>74</v>
      </c>
      <c r="V38" s="5">
        <f t="shared" ref="V38" si="24">SUM(M38+T38)</f>
        <v>138.19999999999999</v>
      </c>
      <c r="W38" s="6" t="s">
        <v>57</v>
      </c>
    </row>
    <row r="39" spans="1:23" s="13" customFormat="1">
      <c r="A39" s="10"/>
      <c r="B39" s="11"/>
      <c r="C39" s="29"/>
      <c r="D39" s="36"/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1"/>
    </row>
    <row r="40" spans="1:23" ht="29" thickBot="1">
      <c r="A40" s="17" t="s">
        <v>0</v>
      </c>
      <c r="B40" s="18" t="s">
        <v>1</v>
      </c>
      <c r="C40" s="24"/>
      <c r="D40" s="18" t="s">
        <v>2</v>
      </c>
      <c r="E40" s="19"/>
      <c r="F40" s="20" t="s">
        <v>3</v>
      </c>
      <c r="G40" s="21"/>
      <c r="H40" s="20" t="s">
        <v>4</v>
      </c>
      <c r="I40" s="20" t="s">
        <v>5</v>
      </c>
      <c r="J40" s="20" t="s">
        <v>6</v>
      </c>
      <c r="K40" s="20" t="s">
        <v>7</v>
      </c>
      <c r="L40" s="20" t="s">
        <v>8</v>
      </c>
      <c r="M40" s="20" t="s">
        <v>9</v>
      </c>
      <c r="N40" s="21"/>
      <c r="O40" s="20" t="s">
        <v>10</v>
      </c>
      <c r="P40" s="20" t="s">
        <v>5</v>
      </c>
      <c r="Q40" s="20" t="s">
        <v>6</v>
      </c>
      <c r="R40" s="20" t="s">
        <v>7</v>
      </c>
      <c r="S40" s="20" t="s">
        <v>8</v>
      </c>
      <c r="T40" s="20" t="s">
        <v>11</v>
      </c>
      <c r="U40" s="21"/>
      <c r="V40" s="20" t="s">
        <v>12</v>
      </c>
    </row>
    <row r="41" spans="1:23" ht="15" thickTop="1">
      <c r="A41" s="3" t="s">
        <v>29</v>
      </c>
    </row>
    <row r="42" spans="1:23">
      <c r="A42" s="9">
        <v>39</v>
      </c>
      <c r="B42" s="2" t="s">
        <v>51</v>
      </c>
      <c r="C42" s="27">
        <v>23671</v>
      </c>
      <c r="D42" s="37" t="s">
        <v>13</v>
      </c>
      <c r="F42" s="5">
        <v>21</v>
      </c>
      <c r="H42" s="5">
        <v>21.5</v>
      </c>
      <c r="I42" s="5">
        <f>60-4.4*(25-H42)</f>
        <v>44.599999999999994</v>
      </c>
      <c r="J42" s="5">
        <v>10.5</v>
      </c>
      <c r="K42" s="5">
        <v>11</v>
      </c>
      <c r="L42" s="5">
        <v>11</v>
      </c>
      <c r="M42" s="5">
        <f>SUM(I42:L42)</f>
        <v>77.099999999999994</v>
      </c>
      <c r="O42" s="5">
        <v>21</v>
      </c>
      <c r="P42" s="5">
        <f>60-4.4*(25-O42)</f>
        <v>42.4</v>
      </c>
      <c r="Q42" s="5">
        <v>11.5</v>
      </c>
      <c r="R42" s="5">
        <v>11</v>
      </c>
      <c r="S42" s="5">
        <v>11</v>
      </c>
      <c r="T42" s="5">
        <f>SUM(P42:S42)</f>
        <v>75.900000000000006</v>
      </c>
      <c r="V42" s="5">
        <f>SUM(M42+T42)</f>
        <v>153</v>
      </c>
      <c r="W42" s="6" t="s">
        <v>57</v>
      </c>
    </row>
    <row r="43" spans="1:23">
      <c r="A43" s="9">
        <v>36</v>
      </c>
      <c r="B43" s="2" t="s">
        <v>42</v>
      </c>
      <c r="C43" s="30">
        <v>37923</v>
      </c>
      <c r="D43" s="37" t="s">
        <v>13</v>
      </c>
      <c r="F43" s="5">
        <v>20</v>
      </c>
      <c r="H43" s="5">
        <v>20.5</v>
      </c>
      <c r="I43" s="5">
        <f t="shared" ref="I43:I44" si="25">60-4.4*(25-H43)</f>
        <v>40.200000000000003</v>
      </c>
      <c r="J43" s="5">
        <v>11.5</v>
      </c>
      <c r="K43" s="5">
        <v>11</v>
      </c>
      <c r="L43" s="5">
        <v>11.5</v>
      </c>
      <c r="M43" s="5">
        <f t="shared" ref="M43:M44" si="26">SUM(I43:L43)</f>
        <v>74.2</v>
      </c>
      <c r="O43" s="5">
        <v>20.5</v>
      </c>
      <c r="P43" s="5">
        <f t="shared" ref="P43:P44" si="27">60-4.4*(25-O43)</f>
        <v>40.200000000000003</v>
      </c>
      <c r="Q43" s="5">
        <v>11.5</v>
      </c>
      <c r="R43" s="5">
        <v>11.5</v>
      </c>
      <c r="S43" s="5">
        <v>11.5</v>
      </c>
      <c r="T43" s="5">
        <f t="shared" ref="T43:T44" si="28">SUM(P43:S43)</f>
        <v>74.7</v>
      </c>
      <c r="V43" s="5">
        <f t="shared" ref="V43:V44" si="29">SUM(M43+T43)</f>
        <v>148.9</v>
      </c>
      <c r="W43" s="6" t="s">
        <v>58</v>
      </c>
    </row>
    <row r="44" spans="1:23">
      <c r="A44" s="9">
        <v>37</v>
      </c>
      <c r="B44" s="6" t="s">
        <v>22</v>
      </c>
      <c r="C44" s="27">
        <v>37679</v>
      </c>
      <c r="D44" s="35" t="s">
        <v>17</v>
      </c>
      <c r="F44" s="5">
        <v>16.5</v>
      </c>
      <c r="H44" s="5">
        <v>17.5</v>
      </c>
      <c r="I44" s="5">
        <f t="shared" si="25"/>
        <v>27</v>
      </c>
      <c r="J44" s="5">
        <v>10.5</v>
      </c>
      <c r="K44" s="5">
        <v>11</v>
      </c>
      <c r="L44" s="5">
        <v>11</v>
      </c>
      <c r="M44" s="5">
        <f t="shared" si="26"/>
        <v>59.5</v>
      </c>
      <c r="O44" s="5">
        <v>18</v>
      </c>
      <c r="P44" s="5">
        <f t="shared" si="27"/>
        <v>29.199999999999996</v>
      </c>
      <c r="Q44" s="5">
        <v>10.5</v>
      </c>
      <c r="R44" s="5">
        <v>11</v>
      </c>
      <c r="S44" s="5">
        <v>11</v>
      </c>
      <c r="T44" s="5">
        <f t="shared" si="28"/>
        <v>61.699999999999996</v>
      </c>
      <c r="V44" s="5">
        <f t="shared" si="29"/>
        <v>121.19999999999999</v>
      </c>
      <c r="W44" s="6" t="s">
        <v>59</v>
      </c>
    </row>
    <row r="45" spans="1:23">
      <c r="A45" s="9">
        <v>35</v>
      </c>
      <c r="B45" s="6" t="s">
        <v>41</v>
      </c>
      <c r="C45" s="27">
        <v>38475</v>
      </c>
      <c r="D45" s="35" t="s">
        <v>13</v>
      </c>
      <c r="F45" s="5">
        <v>13</v>
      </c>
      <c r="H45" s="5">
        <v>14</v>
      </c>
      <c r="I45" s="5">
        <f>60-4.4*(25-H45)</f>
        <v>11.599999999999994</v>
      </c>
      <c r="J45" s="5">
        <v>9</v>
      </c>
      <c r="K45" s="5">
        <v>9.5</v>
      </c>
      <c r="L45" s="5">
        <v>9</v>
      </c>
      <c r="M45" s="5">
        <f>SUM(I45:L45)</f>
        <v>39.099999999999994</v>
      </c>
      <c r="O45" s="5">
        <v>15</v>
      </c>
      <c r="P45" s="5">
        <f>60-4.4*(25-O45)</f>
        <v>16</v>
      </c>
      <c r="Q45" s="5">
        <v>9</v>
      </c>
      <c r="R45" s="5">
        <v>8.5</v>
      </c>
      <c r="S45" s="5">
        <v>8.5</v>
      </c>
      <c r="T45" s="5">
        <f>SUM(P45:S45)</f>
        <v>42</v>
      </c>
      <c r="V45" s="5">
        <f>SUM(M45+T45)</f>
        <v>81.099999999999994</v>
      </c>
      <c r="W45" s="6" t="s">
        <v>60</v>
      </c>
    </row>
    <row r="46" spans="1:23" s="13" customFormat="1">
      <c r="A46" s="10"/>
      <c r="B46" s="11"/>
      <c r="C46" s="29"/>
      <c r="D46" s="36"/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1"/>
    </row>
    <row r="47" spans="1:23" ht="29" thickBot="1">
      <c r="A47" s="17" t="s">
        <v>0</v>
      </c>
      <c r="B47" s="18" t="s">
        <v>1</v>
      </c>
      <c r="C47" s="18" t="s">
        <v>47</v>
      </c>
      <c r="D47" s="18" t="s">
        <v>2</v>
      </c>
      <c r="E47" s="19"/>
      <c r="F47" s="20" t="s">
        <v>3</v>
      </c>
      <c r="G47" s="21"/>
      <c r="H47" s="20" t="s">
        <v>4</v>
      </c>
      <c r="I47" s="20" t="s">
        <v>5</v>
      </c>
      <c r="J47" s="20" t="s">
        <v>6</v>
      </c>
      <c r="K47" s="20" t="s">
        <v>7</v>
      </c>
      <c r="L47" s="20" t="s">
        <v>8</v>
      </c>
      <c r="M47" s="20" t="s">
        <v>9</v>
      </c>
      <c r="N47" s="21"/>
      <c r="O47" s="20" t="s">
        <v>10</v>
      </c>
      <c r="P47" s="20" t="s">
        <v>5</v>
      </c>
      <c r="Q47" s="20" t="s">
        <v>6</v>
      </c>
      <c r="R47" s="20" t="s">
        <v>7</v>
      </c>
      <c r="S47" s="20" t="s">
        <v>8</v>
      </c>
      <c r="T47" s="20" t="s">
        <v>11</v>
      </c>
      <c r="U47" s="21"/>
      <c r="V47" s="20" t="s">
        <v>12</v>
      </c>
    </row>
    <row r="48" spans="1:23" ht="15" thickTop="1">
      <c r="A48" s="39" t="s">
        <v>30</v>
      </c>
      <c r="B48" s="39"/>
      <c r="C48" s="39"/>
      <c r="D48" s="39"/>
      <c r="E48" s="16"/>
    </row>
    <row r="49" spans="1:23">
      <c r="A49" s="9">
        <v>40</v>
      </c>
      <c r="B49" s="6" t="s">
        <v>19</v>
      </c>
      <c r="C49" s="27">
        <v>37727</v>
      </c>
      <c r="D49" s="35" t="s">
        <v>17</v>
      </c>
      <c r="F49" s="5">
        <v>20</v>
      </c>
      <c r="H49" s="5">
        <v>20</v>
      </c>
      <c r="I49" s="5">
        <f t="shared" ref="I49" si="30">60-4.4*(25-H49)</f>
        <v>38</v>
      </c>
      <c r="J49" s="5">
        <v>11</v>
      </c>
      <c r="K49" s="5">
        <v>10.5</v>
      </c>
      <c r="L49" s="5">
        <v>11</v>
      </c>
      <c r="M49" s="5">
        <f t="shared" ref="M49" si="31">SUM(I49:L49)</f>
        <v>70.5</v>
      </c>
      <c r="O49" s="5">
        <v>20.5</v>
      </c>
      <c r="P49" s="5">
        <f t="shared" ref="P49" si="32">60-4.4*(25-O49)</f>
        <v>40.200000000000003</v>
      </c>
      <c r="Q49" s="5">
        <v>11.5</v>
      </c>
      <c r="R49" s="5">
        <v>11</v>
      </c>
      <c r="S49" s="5">
        <v>12</v>
      </c>
      <c r="T49" s="5">
        <f t="shared" ref="T49" si="33">SUM(P49:S49)</f>
        <v>74.7</v>
      </c>
      <c r="V49" s="5">
        <f t="shared" ref="V49" si="34">SUM(M49+T49)</f>
        <v>145.19999999999999</v>
      </c>
      <c r="W49" s="6" t="s">
        <v>57</v>
      </c>
    </row>
    <row r="50" spans="1:23" s="13" customFormat="1">
      <c r="A50" s="10"/>
      <c r="B50" s="11"/>
      <c r="C50" s="29"/>
      <c r="D50" s="36"/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1"/>
    </row>
    <row r="51" spans="1:23" ht="15" thickBot="1">
      <c r="A51" s="17"/>
      <c r="B51" s="18"/>
      <c r="C51" s="24"/>
      <c r="D51" s="18"/>
      <c r="E51" s="19"/>
      <c r="F51" s="20"/>
      <c r="G51" s="21"/>
      <c r="H51" s="20"/>
      <c r="I51" s="20"/>
      <c r="J51" s="20"/>
      <c r="K51" s="20"/>
      <c r="L51" s="20"/>
      <c r="M51" s="20"/>
      <c r="N51" s="21"/>
      <c r="O51" s="20"/>
      <c r="P51" s="20"/>
      <c r="Q51" s="20"/>
      <c r="R51" s="20"/>
      <c r="S51" s="20"/>
      <c r="T51" s="20"/>
      <c r="U51" s="21"/>
      <c r="V51" s="20"/>
    </row>
    <row r="52" spans="1:23" ht="15" thickTop="1">
      <c r="A52" s="39"/>
      <c r="B52" s="39"/>
      <c r="C52" s="39"/>
      <c r="D52" s="39"/>
      <c r="E52" s="16"/>
    </row>
    <row r="54" spans="1:23">
      <c r="C54" s="27"/>
    </row>
    <row r="55" spans="1:23" ht="29" thickBot="1">
      <c r="A55" s="17" t="s">
        <v>0</v>
      </c>
      <c r="B55" s="18" t="s">
        <v>1</v>
      </c>
      <c r="C55" s="24"/>
      <c r="D55" s="18" t="s">
        <v>2</v>
      </c>
      <c r="E55" s="19"/>
      <c r="F55" s="20" t="s">
        <v>3</v>
      </c>
      <c r="G55" s="21"/>
      <c r="H55" s="20" t="s">
        <v>4</v>
      </c>
      <c r="I55" s="20" t="s">
        <v>5</v>
      </c>
      <c r="J55" s="20" t="s">
        <v>6</v>
      </c>
      <c r="K55" s="20" t="s">
        <v>7</v>
      </c>
      <c r="L55" s="20" t="s">
        <v>8</v>
      </c>
      <c r="M55" s="20" t="s">
        <v>9</v>
      </c>
      <c r="N55" s="21"/>
      <c r="O55" s="20" t="s">
        <v>10</v>
      </c>
      <c r="P55" s="20" t="s">
        <v>5</v>
      </c>
      <c r="Q55" s="20" t="s">
        <v>6</v>
      </c>
      <c r="R55" s="20" t="s">
        <v>7</v>
      </c>
      <c r="S55" s="20" t="s">
        <v>8</v>
      </c>
      <c r="T55" s="20" t="s">
        <v>11</v>
      </c>
      <c r="U55" s="21"/>
      <c r="V55" s="20" t="s">
        <v>12</v>
      </c>
    </row>
    <row r="56" spans="1:23" s="13" customFormat="1" ht="15" thickTop="1">
      <c r="A56" s="23" t="s">
        <v>31</v>
      </c>
      <c r="B56" s="23"/>
      <c r="C56" s="23"/>
      <c r="D56" s="23"/>
      <c r="E56" s="16"/>
      <c r="F56" s="5"/>
      <c r="G56" s="12"/>
      <c r="H56" s="5"/>
      <c r="I56" s="5"/>
      <c r="J56" s="5"/>
      <c r="K56" s="5"/>
      <c r="L56" s="5"/>
      <c r="M56" s="5"/>
      <c r="N56" s="12"/>
      <c r="O56" s="5"/>
      <c r="P56" s="5"/>
      <c r="Q56" s="5"/>
      <c r="R56" s="5"/>
      <c r="S56" s="5"/>
      <c r="T56" s="5"/>
      <c r="U56" s="12"/>
      <c r="V56" s="5"/>
      <c r="W56" s="6"/>
    </row>
    <row r="57" spans="1:23">
      <c r="A57" s="9">
        <v>52</v>
      </c>
      <c r="B57" s="6" t="s">
        <v>45</v>
      </c>
      <c r="C57" s="27">
        <v>38448</v>
      </c>
      <c r="D57" s="35" t="s">
        <v>14</v>
      </c>
      <c r="F57" s="5">
        <v>43</v>
      </c>
      <c r="H57" s="5">
        <v>44</v>
      </c>
      <c r="I57" s="5">
        <f>60-2.8*(50-H57)</f>
        <v>43.2</v>
      </c>
      <c r="J57" s="5">
        <v>14</v>
      </c>
      <c r="K57" s="5">
        <v>14</v>
      </c>
      <c r="L57" s="5">
        <v>13.5</v>
      </c>
      <c r="M57" s="5">
        <f>SUM(I57:L57)</f>
        <v>84.7</v>
      </c>
      <c r="O57" s="5">
        <v>44.5</v>
      </c>
      <c r="P57" s="5">
        <f>60-2.8*(50-O57)</f>
        <v>44.6</v>
      </c>
      <c r="Q57" s="5">
        <v>14.5</v>
      </c>
      <c r="R57" s="5">
        <v>14</v>
      </c>
      <c r="S57" s="5">
        <v>13.5</v>
      </c>
      <c r="T57" s="5">
        <f>SUM(P57:S57)</f>
        <v>86.6</v>
      </c>
      <c r="V57" s="5">
        <f>SUM(M57+T57)</f>
        <v>171.3</v>
      </c>
      <c r="W57" s="6" t="s">
        <v>57</v>
      </c>
    </row>
    <row r="58" spans="1:23">
      <c r="A58" s="9">
        <v>51</v>
      </c>
      <c r="B58" s="6" t="s">
        <v>46</v>
      </c>
      <c r="C58" s="27">
        <v>38657</v>
      </c>
      <c r="D58" s="35" t="s">
        <v>14</v>
      </c>
      <c r="F58" s="5">
        <v>40</v>
      </c>
      <c r="H58" s="5">
        <v>45</v>
      </c>
      <c r="I58" s="5">
        <f>60-2.8*(50-H58)</f>
        <v>46</v>
      </c>
      <c r="J58" s="5">
        <v>14.5</v>
      </c>
      <c r="K58" s="5">
        <v>14</v>
      </c>
      <c r="L58" s="5">
        <v>14.5</v>
      </c>
      <c r="M58" s="5">
        <f>SUM(I58:L58)</f>
        <v>89</v>
      </c>
      <c r="O58" s="5">
        <v>42</v>
      </c>
      <c r="P58" s="5">
        <f>60-2.8*(50-O58)</f>
        <v>37.6</v>
      </c>
      <c r="Q58" s="5">
        <v>13</v>
      </c>
      <c r="R58" s="5">
        <v>12.5</v>
      </c>
      <c r="S58" s="5">
        <v>13</v>
      </c>
      <c r="T58" s="5">
        <f>SUM(P58:S58)</f>
        <v>76.099999999999994</v>
      </c>
      <c r="V58" s="5">
        <f>SUM(M58+T58)</f>
        <v>165.1</v>
      </c>
      <c r="W58" s="6" t="s">
        <v>58</v>
      </c>
    </row>
    <row r="59" spans="1:23">
      <c r="A59" s="9">
        <v>50</v>
      </c>
      <c r="B59" s="6" t="s">
        <v>36</v>
      </c>
      <c r="C59" s="27">
        <v>38728</v>
      </c>
      <c r="D59" s="35" t="s">
        <v>13</v>
      </c>
      <c r="F59" s="32">
        <v>24.5</v>
      </c>
      <c r="H59" s="5">
        <v>24.5</v>
      </c>
      <c r="I59" s="5">
        <f>60-2.8*(50-H59)</f>
        <v>-11.399999999999991</v>
      </c>
      <c r="J59" s="5">
        <v>10</v>
      </c>
      <c r="K59" s="5">
        <v>10</v>
      </c>
      <c r="L59" s="5">
        <v>10.5</v>
      </c>
      <c r="M59" s="5">
        <f>SUM(I59:L59)</f>
        <v>19.100000000000009</v>
      </c>
      <c r="O59" s="5">
        <v>28</v>
      </c>
      <c r="P59" s="5">
        <f>60-2.8*(50-O59)</f>
        <v>-1.5999999999999943</v>
      </c>
      <c r="Q59" s="5">
        <v>11</v>
      </c>
      <c r="R59" s="5">
        <v>11</v>
      </c>
      <c r="S59" s="5">
        <v>11</v>
      </c>
      <c r="T59" s="5">
        <f>SUM(P59:S59)</f>
        <v>31.400000000000006</v>
      </c>
      <c r="V59" s="5">
        <f>SUM(M59+T59)</f>
        <v>50.500000000000014</v>
      </c>
      <c r="W59" s="6" t="s">
        <v>59</v>
      </c>
    </row>
    <row r="62" spans="1:23" ht="29" thickBot="1">
      <c r="A62" s="17"/>
      <c r="B62" s="18" t="s">
        <v>1</v>
      </c>
      <c r="C62" s="24"/>
      <c r="D62" s="18" t="s">
        <v>2</v>
      </c>
      <c r="E62" s="19"/>
      <c r="F62" s="20" t="s">
        <v>3</v>
      </c>
      <c r="G62" s="21"/>
      <c r="H62" s="20" t="s">
        <v>4</v>
      </c>
      <c r="I62" s="20" t="s">
        <v>5</v>
      </c>
      <c r="J62" s="20" t="s">
        <v>6</v>
      </c>
      <c r="K62" s="20" t="s">
        <v>7</v>
      </c>
      <c r="L62" s="20" t="s">
        <v>8</v>
      </c>
      <c r="M62" s="20" t="s">
        <v>9</v>
      </c>
      <c r="N62" s="21"/>
      <c r="O62" s="20" t="s">
        <v>10</v>
      </c>
      <c r="P62" s="20" t="s">
        <v>5</v>
      </c>
      <c r="Q62" s="20" t="s">
        <v>6</v>
      </c>
      <c r="R62" s="20" t="s">
        <v>7</v>
      </c>
      <c r="S62" s="20" t="s">
        <v>8</v>
      </c>
      <c r="T62" s="20" t="s">
        <v>11</v>
      </c>
      <c r="U62" s="21"/>
      <c r="V62" s="20" t="s">
        <v>12</v>
      </c>
    </row>
    <row r="63" spans="1:23" ht="15" thickTop="1">
      <c r="A63" s="39" t="s">
        <v>32</v>
      </c>
      <c r="B63" s="39"/>
      <c r="C63" s="39"/>
      <c r="D63" s="39"/>
    </row>
    <row r="64" spans="1:23" s="13" customFormat="1">
      <c r="A64" s="9">
        <v>57</v>
      </c>
      <c r="B64" s="2" t="s">
        <v>56</v>
      </c>
      <c r="C64" s="27">
        <v>36127</v>
      </c>
      <c r="D64" s="37" t="s">
        <v>13</v>
      </c>
      <c r="E64" s="11"/>
      <c r="F64" s="5">
        <v>43.5</v>
      </c>
      <c r="G64" s="12"/>
      <c r="H64" s="5">
        <v>43.5</v>
      </c>
      <c r="I64" s="5">
        <f>60-2.8*(50-H64)</f>
        <v>41.8</v>
      </c>
      <c r="J64" s="5">
        <v>11.5</v>
      </c>
      <c r="K64" s="5">
        <v>11</v>
      </c>
      <c r="L64" s="5">
        <v>11</v>
      </c>
      <c r="M64" s="5">
        <f>SUM(I64:L64)</f>
        <v>75.3</v>
      </c>
      <c r="N64" s="12"/>
      <c r="O64" s="5">
        <v>42</v>
      </c>
      <c r="P64" s="5">
        <f>60-2.8*(50-O64)</f>
        <v>37.6</v>
      </c>
      <c r="Q64" s="5">
        <v>13</v>
      </c>
      <c r="R64" s="5">
        <v>13</v>
      </c>
      <c r="S64" s="5">
        <v>13</v>
      </c>
      <c r="T64" s="5">
        <f>SUM(P64:S64)</f>
        <v>76.599999999999994</v>
      </c>
      <c r="U64" s="12"/>
      <c r="V64" s="5">
        <f>SUM(M64+T64)</f>
        <v>151.89999999999998</v>
      </c>
      <c r="W64" s="6" t="s">
        <v>57</v>
      </c>
    </row>
    <row r="65" spans="1:23">
      <c r="A65" s="9">
        <v>55</v>
      </c>
      <c r="B65" s="6" t="s">
        <v>43</v>
      </c>
      <c r="C65" s="27">
        <v>36483</v>
      </c>
      <c r="D65" s="35" t="s">
        <v>44</v>
      </c>
      <c r="F65" s="5">
        <v>36</v>
      </c>
      <c r="H65" s="5">
        <v>40.5</v>
      </c>
      <c r="I65" s="5">
        <f>60-2.8*(50-H65)</f>
        <v>33.400000000000006</v>
      </c>
      <c r="J65" s="5">
        <v>14.5</v>
      </c>
      <c r="K65" s="5">
        <v>14.5</v>
      </c>
      <c r="L65" s="5">
        <v>14</v>
      </c>
      <c r="M65" s="5">
        <f>SUM(I65:L65)</f>
        <v>76.400000000000006</v>
      </c>
      <c r="O65" s="5">
        <v>41.5</v>
      </c>
      <c r="P65" s="5">
        <f>60-2.8*(50-O65)</f>
        <v>36.200000000000003</v>
      </c>
      <c r="Q65" s="5">
        <v>13</v>
      </c>
      <c r="R65" s="5">
        <v>13</v>
      </c>
      <c r="S65" s="5">
        <v>12.5</v>
      </c>
      <c r="T65" s="5">
        <f>SUM(P65:S65)</f>
        <v>74.7</v>
      </c>
      <c r="V65" s="5">
        <f>SUM(M65+T65)</f>
        <v>151.10000000000002</v>
      </c>
      <c r="W65" s="6" t="s">
        <v>58</v>
      </c>
    </row>
    <row r="66" spans="1:23">
      <c r="A66" s="9">
        <v>56</v>
      </c>
      <c r="B66" s="2" t="s">
        <v>55</v>
      </c>
      <c r="C66" s="27">
        <v>34524</v>
      </c>
      <c r="D66" s="37" t="s">
        <v>23</v>
      </c>
      <c r="F66" s="5">
        <v>39</v>
      </c>
      <c r="H66" s="5">
        <v>42</v>
      </c>
      <c r="I66" s="5">
        <f>60-2.8*(50-H66)</f>
        <v>37.6</v>
      </c>
      <c r="J66" s="5">
        <v>12.5</v>
      </c>
      <c r="K66" s="5">
        <v>12.5</v>
      </c>
      <c r="L66" s="5">
        <v>13</v>
      </c>
      <c r="M66" s="5">
        <f>SUM(I66:L66)</f>
        <v>75.599999999999994</v>
      </c>
      <c r="O66" s="5">
        <v>40</v>
      </c>
      <c r="P66" s="5">
        <f>60-2.8*(50-O66)</f>
        <v>32</v>
      </c>
      <c r="Q66" s="5">
        <v>12.5</v>
      </c>
      <c r="R66" s="5">
        <v>12.5</v>
      </c>
      <c r="S66" s="5">
        <v>12</v>
      </c>
      <c r="T66" s="5">
        <f>SUM(P66:S66)</f>
        <v>69</v>
      </c>
      <c r="V66" s="5">
        <f>SUM(M66+T66)</f>
        <v>144.6</v>
      </c>
      <c r="W66" s="6" t="s">
        <v>59</v>
      </c>
    </row>
    <row r="67" spans="1:23">
      <c r="A67" s="9">
        <v>53</v>
      </c>
      <c r="B67" s="6" t="s">
        <v>18</v>
      </c>
      <c r="C67" s="27">
        <v>37596</v>
      </c>
      <c r="D67" s="35" t="s">
        <v>14</v>
      </c>
      <c r="F67" s="5">
        <v>38</v>
      </c>
      <c r="H67" s="5">
        <v>39</v>
      </c>
      <c r="I67" s="5">
        <f>60-2.8*(50-H67)</f>
        <v>29.200000000000003</v>
      </c>
      <c r="J67" s="5">
        <v>12.5</v>
      </c>
      <c r="K67" s="5">
        <v>12</v>
      </c>
      <c r="L67" s="5">
        <v>12.5</v>
      </c>
      <c r="M67" s="5">
        <f>SUM(I67:L67)</f>
        <v>66.2</v>
      </c>
      <c r="O67" s="5">
        <v>37.5</v>
      </c>
      <c r="P67" s="5">
        <f>60-2.8*(50-O67)</f>
        <v>25</v>
      </c>
      <c r="Q67" s="5">
        <v>12.5</v>
      </c>
      <c r="R67" s="5">
        <v>13</v>
      </c>
      <c r="S67" s="5">
        <v>13.5</v>
      </c>
      <c r="T67" s="5">
        <f>SUM(P67:S67)</f>
        <v>64</v>
      </c>
      <c r="V67" s="5">
        <f>SUM(M67+T67)</f>
        <v>130.19999999999999</v>
      </c>
      <c r="W67" s="6" t="s">
        <v>60</v>
      </c>
    </row>
    <row r="68" spans="1:23">
      <c r="A68" s="9">
        <v>54</v>
      </c>
      <c r="B68" s="6" t="s">
        <v>16</v>
      </c>
      <c r="C68" s="27">
        <v>37338</v>
      </c>
      <c r="D68" s="35" t="s">
        <v>17</v>
      </c>
      <c r="F68" s="5">
        <v>36</v>
      </c>
      <c r="H68" s="5">
        <v>38.5</v>
      </c>
      <c r="I68" s="5">
        <f t="shared" ref="I68" si="35">60-2.8*(50-H68)</f>
        <v>27.800000000000004</v>
      </c>
      <c r="J68" s="5">
        <v>12.5</v>
      </c>
      <c r="K68" s="5">
        <v>12</v>
      </c>
      <c r="L68" s="5">
        <v>12</v>
      </c>
      <c r="M68" s="5">
        <f t="shared" ref="M68" si="36">SUM(I68:L68)</f>
        <v>64.300000000000011</v>
      </c>
      <c r="O68" s="5">
        <v>37.5</v>
      </c>
      <c r="P68" s="5">
        <f t="shared" ref="P68" si="37">60-2.8*(50-O68)</f>
        <v>25</v>
      </c>
      <c r="Q68" s="5">
        <v>11.5</v>
      </c>
      <c r="R68" s="5">
        <v>11</v>
      </c>
      <c r="S68" s="5">
        <v>11</v>
      </c>
      <c r="T68" s="5">
        <f t="shared" ref="T68" si="38">SUM(P68:S68)</f>
        <v>58.5</v>
      </c>
      <c r="V68" s="5">
        <f t="shared" ref="V68" si="39">SUM(M68+T68)</f>
        <v>122.80000000000001</v>
      </c>
      <c r="W68" s="6" t="s">
        <v>61</v>
      </c>
    </row>
    <row r="72" spans="1:23">
      <c r="B72" s="2" t="s">
        <v>67</v>
      </c>
    </row>
    <row r="73" spans="1:23">
      <c r="A73" s="39" t="s">
        <v>66</v>
      </c>
      <c r="B73" s="39"/>
      <c r="C73" s="39"/>
      <c r="D73" s="39"/>
    </row>
    <row r="74" spans="1:23" ht="29" thickBot="1">
      <c r="A74" s="17"/>
      <c r="B74" s="18" t="s">
        <v>1</v>
      </c>
      <c r="C74" s="24"/>
      <c r="D74" s="18" t="s">
        <v>2</v>
      </c>
      <c r="E74" s="19"/>
      <c r="F74" s="20" t="s">
        <v>3</v>
      </c>
      <c r="G74" s="21"/>
      <c r="H74" s="20" t="s">
        <v>4</v>
      </c>
      <c r="I74" s="20" t="s">
        <v>5</v>
      </c>
      <c r="J74" s="20" t="s">
        <v>6</v>
      </c>
      <c r="K74" s="20" t="s">
        <v>7</v>
      </c>
      <c r="L74" s="20" t="s">
        <v>8</v>
      </c>
      <c r="M74" s="20" t="s">
        <v>9</v>
      </c>
      <c r="N74" s="21"/>
      <c r="O74" s="20" t="s">
        <v>10</v>
      </c>
      <c r="P74" s="20" t="s">
        <v>5</v>
      </c>
      <c r="Q74" s="20" t="s">
        <v>6</v>
      </c>
      <c r="R74" s="20" t="s">
        <v>7</v>
      </c>
      <c r="S74" s="20" t="s">
        <v>8</v>
      </c>
      <c r="T74" s="20" t="s">
        <v>11</v>
      </c>
      <c r="U74" s="21"/>
      <c r="V74" s="20" t="s">
        <v>12</v>
      </c>
    </row>
    <row r="75" spans="1:23" ht="15" thickTop="1">
      <c r="A75" s="9">
        <v>52</v>
      </c>
      <c r="B75" s="6" t="s">
        <v>45</v>
      </c>
      <c r="C75" s="27">
        <v>38448</v>
      </c>
      <c r="D75" s="35" t="s">
        <v>14</v>
      </c>
      <c r="F75" s="5">
        <v>43</v>
      </c>
      <c r="H75" s="5">
        <v>44</v>
      </c>
      <c r="I75" s="5">
        <f>60-2.8*(50-H75)</f>
        <v>43.2</v>
      </c>
      <c r="J75" s="5">
        <v>14</v>
      </c>
      <c r="K75" s="5">
        <v>14</v>
      </c>
      <c r="L75" s="5">
        <v>13.5</v>
      </c>
      <c r="M75" s="5">
        <f>SUM(I75:L75)</f>
        <v>84.7</v>
      </c>
      <c r="O75" s="5">
        <v>44.5</v>
      </c>
      <c r="P75" s="5">
        <f>60-2.8*(50-O75)</f>
        <v>44.6</v>
      </c>
      <c r="Q75" s="5">
        <v>14.5</v>
      </c>
      <c r="R75" s="5">
        <v>14</v>
      </c>
      <c r="S75" s="5">
        <v>13.5</v>
      </c>
      <c r="T75" s="5">
        <f>SUM(P75:S75)</f>
        <v>86.6</v>
      </c>
      <c r="V75" s="5">
        <f>SUM(M75+T75)</f>
        <v>171.3</v>
      </c>
      <c r="W75" s="6" t="s">
        <v>57</v>
      </c>
    </row>
    <row r="76" spans="1:23">
      <c r="A76" s="9">
        <v>51</v>
      </c>
      <c r="B76" s="6" t="s">
        <v>46</v>
      </c>
      <c r="C76" s="27">
        <v>38657</v>
      </c>
      <c r="D76" s="35" t="s">
        <v>14</v>
      </c>
      <c r="F76" s="5">
        <v>40</v>
      </c>
      <c r="H76" s="5">
        <v>45</v>
      </c>
      <c r="I76" s="5">
        <f t="shared" ref="I76:I79" si="40">60-2.8*(50-H76)</f>
        <v>46</v>
      </c>
      <c r="J76" s="5">
        <v>14.5</v>
      </c>
      <c r="K76" s="5">
        <v>14</v>
      </c>
      <c r="L76" s="5">
        <v>14.5</v>
      </c>
      <c r="M76" s="5">
        <f t="shared" ref="M76:M79" si="41">SUM(I76:L76)</f>
        <v>89</v>
      </c>
      <c r="O76" s="5">
        <v>42</v>
      </c>
      <c r="P76" s="5">
        <f t="shared" ref="P76:P79" si="42">60-2.8*(50-O76)</f>
        <v>37.6</v>
      </c>
      <c r="Q76" s="5">
        <v>13</v>
      </c>
      <c r="R76" s="5">
        <v>12.5</v>
      </c>
      <c r="S76" s="5">
        <v>13</v>
      </c>
      <c r="T76" s="5">
        <f t="shared" ref="T76:T79" si="43">SUM(P76:S76)</f>
        <v>76.099999999999994</v>
      </c>
      <c r="V76" s="5">
        <f t="shared" ref="V76:V79" si="44">SUM(M76+T76)</f>
        <v>165.1</v>
      </c>
      <c r="W76" s="6" t="s">
        <v>58</v>
      </c>
    </row>
    <row r="77" spans="1:23">
      <c r="A77" s="9">
        <v>53</v>
      </c>
      <c r="B77" s="6" t="s">
        <v>18</v>
      </c>
      <c r="C77" s="27">
        <v>37596</v>
      </c>
      <c r="D77" s="35" t="s">
        <v>14</v>
      </c>
      <c r="F77" s="5">
        <v>38</v>
      </c>
      <c r="H77" s="5">
        <v>39</v>
      </c>
      <c r="I77" s="5">
        <f t="shared" si="40"/>
        <v>29.200000000000003</v>
      </c>
      <c r="J77" s="5">
        <v>12.5</v>
      </c>
      <c r="K77" s="5">
        <v>12</v>
      </c>
      <c r="L77" s="5">
        <v>12.5</v>
      </c>
      <c r="M77" s="5">
        <f t="shared" si="41"/>
        <v>66.2</v>
      </c>
      <c r="O77" s="5">
        <v>37.5</v>
      </c>
      <c r="P77" s="5">
        <f t="shared" si="42"/>
        <v>25</v>
      </c>
      <c r="Q77" s="5">
        <v>12.5</v>
      </c>
      <c r="R77" s="5">
        <v>13</v>
      </c>
      <c r="S77" s="5">
        <v>13.5</v>
      </c>
      <c r="T77" s="5">
        <f t="shared" si="43"/>
        <v>64</v>
      </c>
      <c r="V77" s="5">
        <f t="shared" si="44"/>
        <v>130.19999999999999</v>
      </c>
      <c r="W77" s="6" t="s">
        <v>59</v>
      </c>
    </row>
    <row r="78" spans="1:23">
      <c r="A78" s="9">
        <v>54</v>
      </c>
      <c r="B78" s="6" t="s">
        <v>16</v>
      </c>
      <c r="C78" s="27">
        <v>37338</v>
      </c>
      <c r="D78" s="35" t="s">
        <v>17</v>
      </c>
      <c r="F78" s="5">
        <v>36</v>
      </c>
      <c r="H78" s="5">
        <v>38.5</v>
      </c>
      <c r="I78" s="5">
        <f t="shared" si="40"/>
        <v>27.800000000000004</v>
      </c>
      <c r="J78" s="5">
        <v>12.5</v>
      </c>
      <c r="K78" s="5">
        <v>12</v>
      </c>
      <c r="L78" s="5">
        <v>12</v>
      </c>
      <c r="M78" s="5">
        <f t="shared" si="41"/>
        <v>64.300000000000011</v>
      </c>
      <c r="O78" s="5">
        <v>37.5</v>
      </c>
      <c r="P78" s="5">
        <f t="shared" si="42"/>
        <v>25</v>
      </c>
      <c r="Q78" s="5">
        <v>11.5</v>
      </c>
      <c r="R78" s="5">
        <v>11</v>
      </c>
      <c r="S78" s="5">
        <v>11</v>
      </c>
      <c r="T78" s="5">
        <f t="shared" si="43"/>
        <v>58.5</v>
      </c>
      <c r="V78" s="5">
        <f t="shared" si="44"/>
        <v>122.80000000000001</v>
      </c>
      <c r="W78" s="6" t="s">
        <v>60</v>
      </c>
    </row>
    <row r="79" spans="1:23">
      <c r="A79" s="9">
        <v>50</v>
      </c>
      <c r="B79" s="6" t="s">
        <v>36</v>
      </c>
      <c r="C79" s="27">
        <v>38728</v>
      </c>
      <c r="D79" s="35" t="s">
        <v>13</v>
      </c>
      <c r="F79" s="32">
        <v>24.5</v>
      </c>
      <c r="H79" s="5">
        <v>24.5</v>
      </c>
      <c r="I79" s="5">
        <f t="shared" si="40"/>
        <v>-11.399999999999991</v>
      </c>
      <c r="J79" s="5">
        <v>10</v>
      </c>
      <c r="K79" s="5">
        <v>10</v>
      </c>
      <c r="L79" s="5">
        <v>10.5</v>
      </c>
      <c r="M79" s="5">
        <f t="shared" si="41"/>
        <v>19.100000000000009</v>
      </c>
      <c r="O79" s="5">
        <v>28</v>
      </c>
      <c r="P79" s="5">
        <f t="shared" si="42"/>
        <v>-1.5999999999999943</v>
      </c>
      <c r="Q79" s="5">
        <v>11</v>
      </c>
      <c r="R79" s="5">
        <v>11</v>
      </c>
      <c r="S79" s="5">
        <v>11</v>
      </c>
      <c r="T79" s="5">
        <f t="shared" si="43"/>
        <v>31.400000000000006</v>
      </c>
      <c r="V79" s="5">
        <f t="shared" si="44"/>
        <v>50.500000000000014</v>
      </c>
      <c r="W79" s="6" t="s">
        <v>61</v>
      </c>
    </row>
  </sheetData>
  <mergeCells count="6">
    <mergeCell ref="A63:D63"/>
    <mergeCell ref="A26:D26"/>
    <mergeCell ref="A73:D73"/>
    <mergeCell ref="A52:D52"/>
    <mergeCell ref="A48:D48"/>
    <mergeCell ref="A37:D37"/>
  </mergeCells>
  <printOptions gridLines="1"/>
  <pageMargins left="0.25" right="0.25" top="0.75" bottom="0.75" header="0.3" footer="0.3"/>
  <pageSetup orientation="landscape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K32</vt:lpstr>
    </vt:vector>
  </TitlesOfParts>
  <Company>Dartmouth-Hitchcock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M. Dodds</dc:creator>
  <cp:lastModifiedBy>Jedediah Hinkley</cp:lastModifiedBy>
  <cp:lastPrinted>2016-01-30T15:14:10Z</cp:lastPrinted>
  <dcterms:created xsi:type="dcterms:W3CDTF">2015-01-30T19:01:38Z</dcterms:created>
  <dcterms:modified xsi:type="dcterms:W3CDTF">2018-01-30T02:18:09Z</dcterms:modified>
</cp:coreProperties>
</file>